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19440" windowHeight="11700"/>
  </bookViews>
  <sheets>
    <sheet name="ГРУППА" sheetId="4" r:id="rId1"/>
    <sheet name="СВЯЗКА" sheetId="1" r:id="rId2"/>
  </sheets>
  <definedNames>
    <definedName name="_xlnm._FilterDatabase" localSheetId="0" hidden="1">ГРУППА!$A$12:$AA$12</definedName>
    <definedName name="_xlnm._FilterDatabase" localSheetId="1" hidden="1">СВЯЗКА!$A$12:$AD$12</definedName>
  </definedNames>
  <calcPr calcId="125725"/>
</workbook>
</file>

<file path=xl/calcChain.xml><?xml version="1.0" encoding="utf-8"?>
<calcChain xmlns="http://schemas.openxmlformats.org/spreadsheetml/2006/main">
  <c r="W14" i="1"/>
  <c r="U14"/>
  <c r="T14"/>
  <c r="R14"/>
  <c r="O14"/>
  <c r="Q14" s="1"/>
  <c r="L14"/>
  <c r="N14" s="1"/>
  <c r="U23"/>
  <c r="W23" s="1"/>
  <c r="X23" s="1"/>
  <c r="Y23" s="1"/>
  <c r="R23"/>
  <c r="T23" s="1"/>
  <c r="Q23"/>
  <c r="O23"/>
  <c r="N23"/>
  <c r="L23"/>
  <c r="W25" i="4"/>
  <c r="U25"/>
  <c r="R25"/>
  <c r="T25" s="1"/>
  <c r="O25"/>
  <c r="Q25" s="1"/>
  <c r="L25"/>
  <c r="N25" s="1"/>
  <c r="U26" i="1"/>
  <c r="W26" s="1"/>
  <c r="R26"/>
  <c r="T26" s="1"/>
  <c r="O26"/>
  <c r="Q26" s="1"/>
  <c r="L26"/>
  <c r="N26" s="1"/>
  <c r="U24"/>
  <c r="W24" s="1"/>
  <c r="T24"/>
  <c r="R24"/>
  <c r="O24"/>
  <c r="Q24" s="1"/>
  <c r="L24"/>
  <c r="N24" s="1"/>
  <c r="X24" s="1"/>
  <c r="Y24" s="1"/>
  <c r="U22"/>
  <c r="W22" s="1"/>
  <c r="R22"/>
  <c r="T22" s="1"/>
  <c r="O22"/>
  <c r="Q22" s="1"/>
  <c r="L22"/>
  <c r="N22" s="1"/>
  <c r="X14" l="1"/>
  <c r="Y14" s="1"/>
  <c r="X25" i="4"/>
  <c r="Y25" s="1"/>
  <c r="X26" i="1"/>
  <c r="Y26" s="1"/>
  <c r="X22"/>
  <c r="Y22" s="1"/>
  <c r="U25"/>
  <c r="W25" s="1"/>
  <c r="U15"/>
  <c r="W15" s="1"/>
  <c r="U16"/>
  <c r="W16" s="1"/>
  <c r="U17"/>
  <c r="W17" s="1"/>
  <c r="U18"/>
  <c r="W18" s="1"/>
  <c r="U19"/>
  <c r="W19" s="1"/>
  <c r="U13"/>
  <c r="W13" s="1"/>
  <c r="U20"/>
  <c r="W20" s="1"/>
  <c r="U28"/>
  <c r="W28" s="1"/>
  <c r="U27"/>
  <c r="U21"/>
  <c r="W21" s="1"/>
  <c r="O25"/>
  <c r="O15"/>
  <c r="O16"/>
  <c r="O17"/>
  <c r="O18"/>
  <c r="O19"/>
  <c r="O13"/>
  <c r="O20"/>
  <c r="O28"/>
  <c r="O27"/>
  <c r="O21"/>
  <c r="U20" i="4"/>
  <c r="W20" s="1"/>
  <c r="R20"/>
  <c r="O20"/>
  <c r="U15"/>
  <c r="O21"/>
  <c r="O22"/>
  <c r="O16"/>
  <c r="O15"/>
  <c r="O19"/>
  <c r="O18"/>
  <c r="O13"/>
  <c r="O26"/>
  <c r="O14"/>
  <c r="O23"/>
  <c r="O17"/>
  <c r="O24"/>
  <c r="R15"/>
  <c r="L21" l="1"/>
  <c r="N21" s="1"/>
  <c r="Q21"/>
  <c r="R21"/>
  <c r="T21" s="1"/>
  <c r="U21"/>
  <c r="W21" s="1"/>
  <c r="L22"/>
  <c r="N22" s="1"/>
  <c r="Q22"/>
  <c r="R22"/>
  <c r="T22" s="1"/>
  <c r="U22"/>
  <c r="W22" s="1"/>
  <c r="L16"/>
  <c r="N16" s="1"/>
  <c r="Q16"/>
  <c r="R16"/>
  <c r="T16" s="1"/>
  <c r="U16"/>
  <c r="W16" s="1"/>
  <c r="L15"/>
  <c r="N15" s="1"/>
  <c r="Q15"/>
  <c r="T15"/>
  <c r="W15"/>
  <c r="L19"/>
  <c r="N19" s="1"/>
  <c r="Q19"/>
  <c r="R19"/>
  <c r="T19" s="1"/>
  <c r="U19"/>
  <c r="W19" s="1"/>
  <c r="L18"/>
  <c r="N18" s="1"/>
  <c r="Q18"/>
  <c r="R18"/>
  <c r="T18" s="1"/>
  <c r="U18"/>
  <c r="W18" s="1"/>
  <c r="L13"/>
  <c r="N13" s="1"/>
  <c r="Q13"/>
  <c r="R13"/>
  <c r="T13" s="1"/>
  <c r="U13"/>
  <c r="W13" s="1"/>
  <c r="L26"/>
  <c r="N26" s="1"/>
  <c r="Q26"/>
  <c r="R26"/>
  <c r="T26" s="1"/>
  <c r="U26"/>
  <c r="W26" s="1"/>
  <c r="L14"/>
  <c r="N14" s="1"/>
  <c r="Q14"/>
  <c r="R14"/>
  <c r="T14" s="1"/>
  <c r="U14"/>
  <c r="W14" s="1"/>
  <c r="L23"/>
  <c r="N23" s="1"/>
  <c r="Q23"/>
  <c r="R23"/>
  <c r="T23" s="1"/>
  <c r="U23"/>
  <c r="W23" s="1"/>
  <c r="L17"/>
  <c r="N17" s="1"/>
  <c r="Q17"/>
  <c r="R17"/>
  <c r="T17" s="1"/>
  <c r="U17"/>
  <c r="W17" s="1"/>
  <c r="L24"/>
  <c r="N24" s="1"/>
  <c r="Q24"/>
  <c r="R24"/>
  <c r="T24" s="1"/>
  <c r="U24"/>
  <c r="W24" s="1"/>
  <c r="T20"/>
  <c r="Q20"/>
  <c r="L20"/>
  <c r="N20" s="1"/>
  <c r="L21" i="1"/>
  <c r="N21" s="1"/>
  <c r="Q21"/>
  <c r="R21"/>
  <c r="T21" s="1"/>
  <c r="L25"/>
  <c r="N25" s="1"/>
  <c r="L15"/>
  <c r="N15" s="1"/>
  <c r="L16"/>
  <c r="N16" s="1"/>
  <c r="L17"/>
  <c r="N17" s="1"/>
  <c r="L18"/>
  <c r="N18" s="1"/>
  <c r="L19"/>
  <c r="N19" s="1"/>
  <c r="L13"/>
  <c r="N13" s="1"/>
  <c r="L20"/>
  <c r="N20" s="1"/>
  <c r="L28"/>
  <c r="N28" s="1"/>
  <c r="L27"/>
  <c r="N27" s="1"/>
  <c r="W27"/>
  <c r="Q18"/>
  <c r="Q19"/>
  <c r="Q13"/>
  <c r="Q20"/>
  <c r="Q28"/>
  <c r="Q27"/>
  <c r="R25"/>
  <c r="T25" s="1"/>
  <c r="R15"/>
  <c r="T15" s="1"/>
  <c r="R16"/>
  <c r="T16" s="1"/>
  <c r="R17"/>
  <c r="T17" s="1"/>
  <c r="R18"/>
  <c r="T18" s="1"/>
  <c r="R19"/>
  <c r="T19" s="1"/>
  <c r="R13"/>
  <c r="T13" s="1"/>
  <c r="R20"/>
  <c r="T20" s="1"/>
  <c r="R28"/>
  <c r="T28" s="1"/>
  <c r="R27"/>
  <c r="T27" s="1"/>
  <c r="Q17"/>
  <c r="Q16"/>
  <c r="Q15"/>
  <c r="Q25"/>
  <c r="X20" i="4" l="1"/>
  <c r="Y20" s="1"/>
  <c r="X13" i="1"/>
  <c r="Y13" s="1"/>
  <c r="X25"/>
  <c r="Y25" s="1"/>
  <c r="X15" i="4"/>
  <c r="Y15" s="1"/>
  <c r="X17" i="1"/>
  <c r="Y17" s="1"/>
  <c r="X15"/>
  <c r="Y15" s="1"/>
  <c r="X16"/>
  <c r="Y16" s="1"/>
  <c r="X18"/>
  <c r="Y18" s="1"/>
  <c r="X21"/>
  <c r="Y21" s="1"/>
  <c r="AA21" s="1"/>
  <c r="X20"/>
  <c r="Y20" s="1"/>
  <c r="AA20" s="1"/>
  <c r="X18" i="4"/>
  <c r="Y18" s="1"/>
  <c r="X23"/>
  <c r="Y23" s="1"/>
  <c r="X26"/>
  <c r="Y26" s="1"/>
  <c r="X19"/>
  <c r="Y19" s="1"/>
  <c r="X22"/>
  <c r="Y22" s="1"/>
  <c r="X13"/>
  <c r="Y13" s="1"/>
  <c r="AA25" s="1"/>
  <c r="X21"/>
  <c r="Y21" s="1"/>
  <c r="X14"/>
  <c r="Y14" s="1"/>
  <c r="X16"/>
  <c r="Y16" s="1"/>
  <c r="X24"/>
  <c r="Y24" s="1"/>
  <c r="X28" i="1"/>
  <c r="Y28" s="1"/>
  <c r="X27"/>
  <c r="Y27" s="1"/>
  <c r="X19"/>
  <c r="Y19" s="1"/>
  <c r="AA23" l="1"/>
  <c r="AA24"/>
  <c r="AA22"/>
  <c r="AA26"/>
  <c r="AA14"/>
  <c r="AA25"/>
  <c r="AA28"/>
  <c r="AA17"/>
  <c r="AA27"/>
  <c r="AA15"/>
  <c r="AA19"/>
  <c r="AA16"/>
  <c r="AA18"/>
  <c r="AA20" i="4"/>
  <c r="AA13" i="1"/>
  <c r="AA15" i="4"/>
  <c r="AA19"/>
  <c r="AA24"/>
  <c r="AA26"/>
  <c r="AA16"/>
  <c r="AA23"/>
  <c r="AA21"/>
  <c r="AA18"/>
  <c r="AA14"/>
  <c r="AA22"/>
  <c r="AA13"/>
  <c r="X17" l="1"/>
  <c r="Y17" s="1"/>
  <c r="AA17" s="1"/>
</calcChain>
</file>

<file path=xl/sharedStrings.xml><?xml version="1.0" encoding="utf-8"?>
<sst xmlns="http://schemas.openxmlformats.org/spreadsheetml/2006/main" count="179" uniqueCount="114">
  <si>
    <t>Управление физической культуры и спорта мэрии г. Новосибирска</t>
  </si>
  <si>
    <t>Федерация спортивного туризма Новосибирской области</t>
  </si>
  <si>
    <t>Протокол результатов</t>
  </si>
  <si>
    <t>Квалификационный ранг -     баллов</t>
  </si>
  <si>
    <t>№№</t>
  </si>
  <si>
    <t>Фамилия, Имя</t>
  </si>
  <si>
    <t>Ранг</t>
  </si>
  <si>
    <t>Штраф</t>
  </si>
  <si>
    <t>Итого</t>
  </si>
  <si>
    <t>Место</t>
  </si>
  <si>
    <t>% от результата победителя</t>
  </si>
  <si>
    <t>Выполненный разряд</t>
  </si>
  <si>
    <t>Примечание</t>
  </si>
  <si>
    <t>Эо</t>
  </si>
  <si>
    <t>Шо</t>
  </si>
  <si>
    <t>Этех</t>
  </si>
  <si>
    <t>Штех</t>
  </si>
  <si>
    <t>Тэ</t>
  </si>
  <si>
    <t>Суд</t>
  </si>
  <si>
    <t>Шсуд</t>
  </si>
  <si>
    <t>Тс</t>
  </si>
  <si>
    <t>Мин</t>
  </si>
  <si>
    <t>Шмин</t>
  </si>
  <si>
    <t>КВ</t>
  </si>
  <si>
    <t>Главный судья</t>
  </si>
  <si>
    <t>Главный секретарь</t>
  </si>
  <si>
    <t>Чемпионат города Новосибирска по спортивному туризму "Осенний марафон - 2016"</t>
  </si>
  <si>
    <t>дистанция - комбинированная - связка  код ВРВС 0840161811Я</t>
  </si>
  <si>
    <t>09-11 сентября 2016г.</t>
  </si>
  <si>
    <t>Территория</t>
  </si>
  <si>
    <t>Команда</t>
  </si>
  <si>
    <t xml:space="preserve">т/к Ювента НГПУ - МЦ «Мир молодежи» т/к «Экватор» </t>
  </si>
  <si>
    <t>МЦ «Мир молодежи» т/к «Экватор»</t>
  </si>
  <si>
    <t>т/к Ювента НГПУ -1</t>
  </si>
  <si>
    <t>т/к Ювента НГПУ-2</t>
  </si>
  <si>
    <t>т/к Ювента НГПУ 3</t>
  </si>
  <si>
    <t>т/к Кедр ТСО ПАНДА -1</t>
  </si>
  <si>
    <t>т/к Кедр ТСО ПАНДА-2</t>
  </si>
  <si>
    <t>т/к Кедр ТСО ПАНДА-3</t>
  </si>
  <si>
    <t>Октярьский- Советский район, г. Новосибирск</t>
  </si>
  <si>
    <t>Советский район, г. Новосибирск</t>
  </si>
  <si>
    <t>Октярьский район, г. Новосибирск</t>
  </si>
  <si>
    <t>Ленинский район, г. Новосибирск</t>
  </si>
  <si>
    <t>Глазачев Данила (КМС), Абрамов Сергей (КМС)</t>
  </si>
  <si>
    <t>Бутусов Павел (I), Логинов Василий (III)</t>
  </si>
  <si>
    <t>Семенов Виталий(II), Щепин Артем (II)</t>
  </si>
  <si>
    <t>Черемнов Михаил (КМС), Печникова АнастасияI(I)</t>
  </si>
  <si>
    <t>Белоусов Андрей (I), Ятыгин Роман (I)</t>
  </si>
  <si>
    <t>Ан Ульяна(II), Бикейкина Светлана (II)</t>
  </si>
  <si>
    <t>СГТ НГУ -1</t>
  </si>
  <si>
    <t>т/к Кедр ТСО ПАНДА-4</t>
  </si>
  <si>
    <t>НИИЖТ-3</t>
  </si>
  <si>
    <t>т/к Ювента НГПУ 4</t>
  </si>
  <si>
    <t>АРГО</t>
  </si>
  <si>
    <t>т/к Кедр ТСО ПАНДА-6</t>
  </si>
  <si>
    <t>г. Новосибирск</t>
  </si>
  <si>
    <t>Беденко Дмитрий(III), Сергачев Дмитрий (б/р)</t>
  </si>
  <si>
    <t>Ефремов Олег (III),  Николаева Екатерина (б/р), Полетаев Алкесандр (б/р)</t>
  </si>
  <si>
    <t>Голейнова Наталья, Сысоева Анна, Ликоренко Вадим</t>
  </si>
  <si>
    <t>Кузнецов Александр(III), Русских Сергей (III)</t>
  </si>
  <si>
    <t>Калининский район, г. Новосибирск</t>
  </si>
  <si>
    <t>дистанция - комбинированная - группа  код ВРВС 0840161811Я</t>
  </si>
  <si>
    <t>Новосибирская обл.</t>
  </si>
  <si>
    <t>Ковалевский Артем (II), Ковалевская Мария(б/р), Платов Алексей(III), Платова Елена (III)</t>
  </si>
  <si>
    <t>Серебренников Андрей (II), Данилов Алексей (б/р), Воронцова Екатерина (III), Насибуллина Яна (б/р)</t>
  </si>
  <si>
    <t>Чиркова Ирина, Марков Александр, семенов Андрей, Ткачева Анастасия, Челтыгмашев Алексей</t>
  </si>
  <si>
    <t>Ватник Илья, Чернецов Александр, Дедова Оксана, Шеламов Валентин</t>
  </si>
  <si>
    <t>Васильев Антон, Белокопытова Полина, Риттер Генрих, Внуковский Александр</t>
  </si>
  <si>
    <t>Панов Леонид, Медведков Иван, Абашева Елена, Кудряшов Алексей, Брагин Анатолий</t>
  </si>
  <si>
    <t>Неелов Иван, Шихов Егор, Ганжа Мария, Обийко Алексей</t>
  </si>
  <si>
    <t>Тион</t>
  </si>
  <si>
    <t>ТСЦ Панда т/к Кедр -5</t>
  </si>
  <si>
    <t>ТСЦ Панда т/к Кедр -7</t>
  </si>
  <si>
    <t>т/к Бобр -СГТ НГУ</t>
  </si>
  <si>
    <t>НИИЖТ-2</t>
  </si>
  <si>
    <t>СГТ НГУ - Спальники</t>
  </si>
  <si>
    <t>НИИЖТ-1</t>
  </si>
  <si>
    <t>ТСЦ Панда т/к Кедр -8</t>
  </si>
  <si>
    <t>СГТ НГУ -2</t>
  </si>
  <si>
    <t>ТСЦ Панда т/к Кедр -т/к Салаир</t>
  </si>
  <si>
    <t>ТСЦ Панда т/к Кедр -9</t>
  </si>
  <si>
    <t>ОДТ</t>
  </si>
  <si>
    <t>Куйбышеевский ДДТ</t>
  </si>
  <si>
    <t>Ганжа Александр (III), Овсянникова Анастасия (б/р), Лопухин Артем</t>
  </si>
  <si>
    <t>Руденков Максим(II), Дозморов Сергей (II)</t>
  </si>
  <si>
    <t>Ведель Павел(II), Ибрагимов Андрей (б/р), Баранова Нина(III), Дорожкова Наталья(б/р), Ибрагимова Алена (III)</t>
  </si>
  <si>
    <t>Взято Эо</t>
  </si>
  <si>
    <t>Время ТЭ</t>
  </si>
  <si>
    <t>Взято ТЭ</t>
  </si>
  <si>
    <t xml:space="preserve">Т             на дист. план </t>
  </si>
  <si>
    <t xml:space="preserve">Т             на дист. факт </t>
  </si>
  <si>
    <t>Всего ШТРАФ</t>
  </si>
  <si>
    <t>Панкрашин Александр, Ганина Надежда</t>
  </si>
  <si>
    <t>ТСЦ Панда т/к Кедр -10</t>
  </si>
  <si>
    <t>Сунко Виктория (КМС), Сунко Антон(III), Манин Яков (КМС)</t>
  </si>
  <si>
    <t>Черемнова Ю.А., СС2К, г. Новосибирск</t>
  </si>
  <si>
    <t>Смутнев А.В., СС1К, г. Новосибирск</t>
  </si>
  <si>
    <t>Попцов Дмитрий, Томбу Альберт, Музыкова Елена (II), Обозный Дмитрий</t>
  </si>
  <si>
    <t>ВНЕ ЗАЧЕТА</t>
  </si>
  <si>
    <t>То</t>
  </si>
  <si>
    <t>Ливанов Лазарь (II), Шмидко Евгений(II)</t>
  </si>
  <si>
    <t>Латкин Антон(III), Латкин Иван(III), Мигов Денис(III), Сабельфельд Филипп(III)</t>
  </si>
  <si>
    <t>1*</t>
  </si>
  <si>
    <t>* КОМПАС</t>
  </si>
  <si>
    <t>3*</t>
  </si>
  <si>
    <t>14*</t>
  </si>
  <si>
    <t>г. Тогучин - г.Новосибирск</t>
  </si>
  <si>
    <t>Саенко Сергей(II), Чирков Никита(б/р), Пахомов Алан (б/р)</t>
  </si>
  <si>
    <t>Новицкий Вадим(б/р), Вяткина Алина(б/р), Феденкова Анастасия(б/р), Лукавцова Татьяна(б/р), Попова Алена(б/р)</t>
  </si>
  <si>
    <t>Ильин Артем (III), Гросс Александр (б/р), Алябьева Нина (?), Иванова Алена (б/р)</t>
  </si>
  <si>
    <t>Токлович Максим, Абрамов Иван, Шестак Ольга, Ткаченко Семен, Чапаева Юлия</t>
  </si>
  <si>
    <t>Лобасов Антон (КМС), Ефимов Даниил (III), Кандаурова Юлия (III), Митченко Дмитрий (б/р)</t>
  </si>
  <si>
    <t>Центральный - Советский район, г. Новосибирск</t>
  </si>
  <si>
    <t>Новосибирская обл., ст. Льниха - пос. Каменушка</t>
  </si>
</sst>
</file>

<file path=xl/styles.xml><?xml version="1.0" encoding="utf-8"?>
<styleSheet xmlns="http://schemas.openxmlformats.org/spreadsheetml/2006/main">
  <numFmts count="1">
    <numFmt numFmtId="164" formatCode="[h]:mm:ss;@"/>
  </numFmts>
  <fonts count="9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22"/>
      <name val="Times New Roman"/>
      <family val="1"/>
      <charset val="204"/>
    </font>
    <font>
      <sz val="1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5" fillId="0" borderId="0" xfId="0" applyFont="1" applyAlignment="1">
      <alignment horizontal="right"/>
    </xf>
    <xf numFmtId="0" fontId="2" fillId="3" borderId="2" xfId="0" applyFont="1" applyFill="1" applyBorder="1" applyAlignment="1">
      <alignment horizontal="center" vertical="center" wrapText="1"/>
    </xf>
    <xf numFmtId="1" fontId="2" fillId="3" borderId="2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1" fontId="2" fillId="4" borderId="2" xfId="0" applyNumberFormat="1" applyFont="1" applyFill="1" applyBorder="1" applyAlignment="1">
      <alignment horizontal="center" vertical="center"/>
    </xf>
    <xf numFmtId="164" fontId="2" fillId="4" borderId="2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164" fontId="2" fillId="5" borderId="2" xfId="0" applyNumberFormat="1" applyFont="1" applyFill="1" applyBorder="1" applyAlignment="1">
      <alignment horizontal="center" vertical="center"/>
    </xf>
    <xf numFmtId="164" fontId="2" fillId="6" borderId="2" xfId="0" applyNumberFormat="1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9" fontId="2" fillId="6" borderId="2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 wrapText="1"/>
    </xf>
    <xf numFmtId="0" fontId="2" fillId="0" borderId="2" xfId="0" applyFont="1" applyBorder="1"/>
    <xf numFmtId="1" fontId="2" fillId="0" borderId="2" xfId="0" applyNumberFormat="1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0"/>
  <sheetViews>
    <sheetView tabSelected="1" topLeftCell="A15" workbookViewId="0">
      <selection activeCell="H13" sqref="H13"/>
    </sheetView>
  </sheetViews>
  <sheetFormatPr defaultColWidth="5" defaultRowHeight="15"/>
  <cols>
    <col min="1" max="1" width="3.42578125" style="1" customWidth="1"/>
    <col min="2" max="2" width="29.28515625" style="1" customWidth="1"/>
    <col min="3" max="3" width="21.28515625" style="1" customWidth="1"/>
    <col min="4" max="4" width="34.85546875" style="1" customWidth="1"/>
    <col min="5" max="6" width="8" style="1" hidden="1" customWidth="1"/>
    <col min="7" max="11" width="8" style="1" customWidth="1"/>
    <col min="12" max="24" width="8" style="1" hidden="1" customWidth="1"/>
    <col min="25" max="25" width="8" style="1" customWidth="1"/>
    <col min="26" max="26" width="10" style="1" customWidth="1"/>
    <col min="27" max="27" width="11.140625" style="1" customWidth="1"/>
    <col min="28" max="16384" width="5" style="1"/>
  </cols>
  <sheetData>
    <row r="1" spans="1:27" ht="2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1:27" ht="20.2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</row>
    <row r="3" spans="1:27" ht="9" customHeight="1"/>
    <row r="4" spans="1:27" ht="27.75">
      <c r="A4" s="35" t="s">
        <v>26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</row>
    <row r="5" spans="1:27" ht="2.25" customHeight="1"/>
    <row r="6" spans="1:27" s="2" customFormat="1" ht="23.25">
      <c r="A6" s="36" t="s">
        <v>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</row>
    <row r="7" spans="1:27" ht="3.75" customHeight="1"/>
    <row r="8" spans="1:27">
      <c r="A8" s="37" t="s">
        <v>61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</row>
    <row r="9" spans="1:27" s="3" customFormat="1" ht="12.75">
      <c r="A9" s="3" t="s">
        <v>113</v>
      </c>
      <c r="E9" s="3" t="s">
        <v>3</v>
      </c>
      <c r="V9" s="3" t="s">
        <v>28</v>
      </c>
    </row>
    <row r="10" spans="1:27" s="4" customFormat="1" ht="14.25" customHeight="1">
      <c r="A10" s="38" t="s">
        <v>4</v>
      </c>
      <c r="B10" s="30" t="s">
        <v>29</v>
      </c>
      <c r="C10" s="30" t="s">
        <v>30</v>
      </c>
      <c r="D10" s="30" t="s">
        <v>5</v>
      </c>
      <c r="E10" s="30" t="s">
        <v>6</v>
      </c>
      <c r="F10" s="30" t="s">
        <v>89</v>
      </c>
      <c r="G10" s="30" t="s">
        <v>90</v>
      </c>
      <c r="H10" s="31" t="s">
        <v>86</v>
      </c>
      <c r="I10" s="31" t="s">
        <v>88</v>
      </c>
      <c r="J10" s="31" t="s">
        <v>87</v>
      </c>
      <c r="K10" s="31" t="s">
        <v>18</v>
      </c>
      <c r="L10" s="33" t="s">
        <v>7</v>
      </c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29" t="s">
        <v>8</v>
      </c>
      <c r="Z10" s="29" t="s">
        <v>9</v>
      </c>
      <c r="AA10" s="29" t="s">
        <v>10</v>
      </c>
    </row>
    <row r="11" spans="1:27" s="4" customFormat="1" ht="15.75" customHeight="1">
      <c r="A11" s="39"/>
      <c r="B11" s="30"/>
      <c r="C11" s="30"/>
      <c r="D11" s="30"/>
      <c r="E11" s="30"/>
      <c r="F11" s="30"/>
      <c r="G11" s="30"/>
      <c r="H11" s="32"/>
      <c r="I11" s="32"/>
      <c r="J11" s="32"/>
      <c r="K11" s="32"/>
      <c r="L11" s="15" t="s">
        <v>13</v>
      </c>
      <c r="M11" s="15" t="s">
        <v>14</v>
      </c>
      <c r="N11" s="15" t="s">
        <v>99</v>
      </c>
      <c r="O11" s="18" t="s">
        <v>15</v>
      </c>
      <c r="P11" s="18" t="s">
        <v>16</v>
      </c>
      <c r="Q11" s="18" t="s">
        <v>17</v>
      </c>
      <c r="R11" s="5" t="s">
        <v>18</v>
      </c>
      <c r="S11" s="5" t="s">
        <v>19</v>
      </c>
      <c r="T11" s="5" t="s">
        <v>20</v>
      </c>
      <c r="U11" s="21" t="s">
        <v>21</v>
      </c>
      <c r="V11" s="21" t="s">
        <v>22</v>
      </c>
      <c r="W11" s="21" t="s">
        <v>23</v>
      </c>
      <c r="X11" s="30" t="s">
        <v>91</v>
      </c>
      <c r="Y11" s="29"/>
      <c r="Z11" s="29"/>
      <c r="AA11" s="29"/>
    </row>
    <row r="12" spans="1:27" s="4" customFormat="1" ht="15.75" customHeight="1">
      <c r="A12" s="40"/>
      <c r="B12" s="30"/>
      <c r="C12" s="30"/>
      <c r="D12" s="30"/>
      <c r="E12" s="30"/>
      <c r="F12" s="30"/>
      <c r="G12" s="30"/>
      <c r="H12" s="5">
        <v>42</v>
      </c>
      <c r="I12" s="5">
        <v>1</v>
      </c>
      <c r="J12" s="5"/>
      <c r="K12" s="5">
        <v>41</v>
      </c>
      <c r="L12" s="15">
        <v>41</v>
      </c>
      <c r="M12" s="15"/>
      <c r="N12" s="15"/>
      <c r="O12" s="18">
        <v>1</v>
      </c>
      <c r="P12" s="18"/>
      <c r="Q12" s="18">
        <v>1</v>
      </c>
      <c r="R12" s="5">
        <v>41</v>
      </c>
      <c r="S12" s="5"/>
      <c r="T12" s="5"/>
      <c r="U12" s="21">
        <v>1</v>
      </c>
      <c r="V12" s="21"/>
      <c r="W12" s="21"/>
      <c r="X12" s="30"/>
      <c r="Y12" s="29"/>
      <c r="Z12" s="29"/>
      <c r="AA12" s="29"/>
    </row>
    <row r="13" spans="1:27" ht="44.25" customHeight="1">
      <c r="A13" s="6" t="s">
        <v>102</v>
      </c>
      <c r="B13" s="12" t="s">
        <v>42</v>
      </c>
      <c r="C13" s="12" t="s">
        <v>77</v>
      </c>
      <c r="D13" s="13" t="s">
        <v>66</v>
      </c>
      <c r="E13" s="7"/>
      <c r="F13" s="8">
        <v>1.75</v>
      </c>
      <c r="G13" s="8">
        <v>1.8055555555555554</v>
      </c>
      <c r="H13" s="9">
        <v>25</v>
      </c>
      <c r="I13" s="9">
        <v>1</v>
      </c>
      <c r="J13" s="8">
        <v>1.5972222222222224E-2</v>
      </c>
      <c r="K13" s="9">
        <v>5</v>
      </c>
      <c r="L13" s="16">
        <f t="shared" ref="L13:L26" si="0">$H$12-H13</f>
        <v>17</v>
      </c>
      <c r="M13" s="17">
        <v>4.1666666666666664E-2</v>
      </c>
      <c r="N13" s="17">
        <f t="shared" ref="N13:N26" si="1">L13*M13</f>
        <v>0.70833333333333326</v>
      </c>
      <c r="O13" s="19">
        <f t="shared" ref="O13:O26" si="2">$I$12-I13</f>
        <v>0</v>
      </c>
      <c r="P13" s="20">
        <v>0.16666666666666666</v>
      </c>
      <c r="Q13" s="20">
        <f t="shared" ref="Q13:Q26" si="3">O13*P13</f>
        <v>0</v>
      </c>
      <c r="R13" s="9">
        <f t="shared" ref="R13:R26" si="4">$K$12-K13</f>
        <v>36</v>
      </c>
      <c r="S13" s="8">
        <v>6.9444444444444447E-4</v>
      </c>
      <c r="T13" s="8">
        <f t="shared" ref="T13:T26" si="5">R13*S13</f>
        <v>2.5000000000000001E-2</v>
      </c>
      <c r="U13" s="22">
        <f t="shared" ref="U13:U26" si="6">G13-F13</f>
        <v>5.5555555555555358E-2</v>
      </c>
      <c r="V13" s="22">
        <v>1</v>
      </c>
      <c r="W13" s="22">
        <f t="shared" ref="W13:W26" si="7">U13*V13</f>
        <v>5.5555555555555358E-2</v>
      </c>
      <c r="X13" s="8">
        <f t="shared" ref="X13:X26" si="8">N13+Q13+T13+W13</f>
        <v>0.78888888888888864</v>
      </c>
      <c r="Y13" s="23">
        <f t="shared" ref="Y13:Y26" si="9">F13+X13</f>
        <v>2.5388888888888888</v>
      </c>
      <c r="Z13" s="24">
        <v>1</v>
      </c>
      <c r="AA13" s="25">
        <f t="shared" ref="AA13:AA26" si="10">Y13/$Y$13</f>
        <v>1</v>
      </c>
    </row>
    <row r="14" spans="1:27" ht="44.25" customHeight="1">
      <c r="A14" s="6">
        <v>2</v>
      </c>
      <c r="B14" s="12" t="s">
        <v>42</v>
      </c>
      <c r="C14" s="12" t="s">
        <v>79</v>
      </c>
      <c r="D14" s="13" t="s">
        <v>68</v>
      </c>
      <c r="E14" s="7"/>
      <c r="F14" s="8">
        <v>1.75</v>
      </c>
      <c r="G14" s="8">
        <v>1.7715277777777776</v>
      </c>
      <c r="H14" s="9">
        <v>21</v>
      </c>
      <c r="I14" s="9">
        <v>1</v>
      </c>
      <c r="J14" s="8">
        <v>5.2777777777777778E-2</v>
      </c>
      <c r="K14" s="9">
        <v>11</v>
      </c>
      <c r="L14" s="16">
        <f t="shared" si="0"/>
        <v>21</v>
      </c>
      <c r="M14" s="17">
        <v>4.1666666666666664E-2</v>
      </c>
      <c r="N14" s="17">
        <f t="shared" si="1"/>
        <v>0.875</v>
      </c>
      <c r="O14" s="19">
        <f t="shared" si="2"/>
        <v>0</v>
      </c>
      <c r="P14" s="20">
        <v>0.16666666666666666</v>
      </c>
      <c r="Q14" s="20">
        <f t="shared" si="3"/>
        <v>0</v>
      </c>
      <c r="R14" s="9">
        <f t="shared" si="4"/>
        <v>30</v>
      </c>
      <c r="S14" s="8">
        <v>6.9444444444444447E-4</v>
      </c>
      <c r="T14" s="8">
        <f t="shared" si="5"/>
        <v>2.0833333333333336E-2</v>
      </c>
      <c r="U14" s="22">
        <f t="shared" si="6"/>
        <v>2.152777777777759E-2</v>
      </c>
      <c r="V14" s="22">
        <v>1</v>
      </c>
      <c r="W14" s="22">
        <f t="shared" si="7"/>
        <v>2.152777777777759E-2</v>
      </c>
      <c r="X14" s="8">
        <f t="shared" si="8"/>
        <v>0.91736111111111096</v>
      </c>
      <c r="Y14" s="23">
        <f t="shared" si="9"/>
        <v>2.6673611111111111</v>
      </c>
      <c r="Z14" s="24">
        <v>2</v>
      </c>
      <c r="AA14" s="25">
        <f t="shared" si="10"/>
        <v>1.050601750547046</v>
      </c>
    </row>
    <row r="15" spans="1:27" ht="44.25" customHeight="1">
      <c r="A15" s="6" t="s">
        <v>104</v>
      </c>
      <c r="B15" s="12" t="s">
        <v>60</v>
      </c>
      <c r="C15" s="12" t="s">
        <v>74</v>
      </c>
      <c r="D15" s="13" t="s">
        <v>64</v>
      </c>
      <c r="E15" s="7"/>
      <c r="F15" s="8">
        <v>1.75</v>
      </c>
      <c r="G15" s="8">
        <v>1.8111111111111109</v>
      </c>
      <c r="H15" s="9">
        <v>19</v>
      </c>
      <c r="I15" s="9">
        <v>1</v>
      </c>
      <c r="J15" s="8">
        <v>2.7083333333333334E-2</v>
      </c>
      <c r="K15" s="9">
        <v>0</v>
      </c>
      <c r="L15" s="16">
        <f t="shared" si="0"/>
        <v>23</v>
      </c>
      <c r="M15" s="17">
        <v>4.1666666666666664E-2</v>
      </c>
      <c r="N15" s="17">
        <f t="shared" si="1"/>
        <v>0.95833333333333326</v>
      </c>
      <c r="O15" s="19">
        <f t="shared" si="2"/>
        <v>0</v>
      </c>
      <c r="P15" s="20">
        <v>0.16666666666666666</v>
      </c>
      <c r="Q15" s="20">
        <f t="shared" si="3"/>
        <v>0</v>
      </c>
      <c r="R15" s="9">
        <f t="shared" si="4"/>
        <v>41</v>
      </c>
      <c r="S15" s="8">
        <v>6.9444444444444447E-4</v>
      </c>
      <c r="T15" s="8">
        <f t="shared" si="5"/>
        <v>2.8472222222222222E-2</v>
      </c>
      <c r="U15" s="22">
        <f t="shared" si="6"/>
        <v>6.1111111111110894E-2</v>
      </c>
      <c r="V15" s="22">
        <v>1</v>
      </c>
      <c r="W15" s="22">
        <f t="shared" si="7"/>
        <v>6.1111111111110894E-2</v>
      </c>
      <c r="X15" s="8">
        <f t="shared" si="8"/>
        <v>1.0479166666666664</v>
      </c>
      <c r="Y15" s="23">
        <f t="shared" si="9"/>
        <v>2.7979166666666666</v>
      </c>
      <c r="Z15" s="24">
        <v>3</v>
      </c>
      <c r="AA15" s="25">
        <f t="shared" si="10"/>
        <v>1.102024070021882</v>
      </c>
    </row>
    <row r="16" spans="1:27" ht="44.25" customHeight="1">
      <c r="A16" s="6">
        <v>4</v>
      </c>
      <c r="B16" s="12" t="s">
        <v>112</v>
      </c>
      <c r="C16" s="12" t="s">
        <v>73</v>
      </c>
      <c r="D16" s="13" t="s">
        <v>111</v>
      </c>
      <c r="E16" s="7"/>
      <c r="F16" s="8">
        <v>1.75</v>
      </c>
      <c r="G16" s="8">
        <v>1.8333333333333335</v>
      </c>
      <c r="H16" s="9">
        <v>18</v>
      </c>
      <c r="I16" s="9">
        <v>1</v>
      </c>
      <c r="J16" s="8">
        <v>2.0833333333333332E-2</v>
      </c>
      <c r="K16" s="9">
        <v>0</v>
      </c>
      <c r="L16" s="16">
        <f t="shared" si="0"/>
        <v>24</v>
      </c>
      <c r="M16" s="17">
        <v>4.1666666666666664E-2</v>
      </c>
      <c r="N16" s="17">
        <f t="shared" si="1"/>
        <v>1</v>
      </c>
      <c r="O16" s="19">
        <f t="shared" si="2"/>
        <v>0</v>
      </c>
      <c r="P16" s="20">
        <v>0.16666666666666666</v>
      </c>
      <c r="Q16" s="20">
        <f t="shared" si="3"/>
        <v>0</v>
      </c>
      <c r="R16" s="9">
        <f t="shared" si="4"/>
        <v>41</v>
      </c>
      <c r="S16" s="8">
        <v>6.9444444444444447E-4</v>
      </c>
      <c r="T16" s="8">
        <f t="shared" si="5"/>
        <v>2.8472222222222222E-2</v>
      </c>
      <c r="U16" s="22">
        <f t="shared" si="6"/>
        <v>8.3333333333333481E-2</v>
      </c>
      <c r="V16" s="22">
        <v>1</v>
      </c>
      <c r="W16" s="22">
        <f t="shared" si="7"/>
        <v>8.3333333333333481E-2</v>
      </c>
      <c r="X16" s="8">
        <f t="shared" si="8"/>
        <v>1.1118055555555557</v>
      </c>
      <c r="Y16" s="23">
        <f t="shared" si="9"/>
        <v>2.8618055555555557</v>
      </c>
      <c r="Z16" s="24">
        <v>4</v>
      </c>
      <c r="AA16" s="25">
        <f t="shared" si="10"/>
        <v>1.12718818380744</v>
      </c>
    </row>
    <row r="17" spans="1:27" ht="44.25" customHeight="1">
      <c r="A17" s="6">
        <v>5</v>
      </c>
      <c r="B17" s="12" t="s">
        <v>41</v>
      </c>
      <c r="C17" s="12" t="s">
        <v>81</v>
      </c>
      <c r="D17" s="13" t="s">
        <v>97</v>
      </c>
      <c r="E17" s="7"/>
      <c r="F17" s="8">
        <v>1.75</v>
      </c>
      <c r="G17" s="8">
        <v>1.8090277777777777</v>
      </c>
      <c r="H17" s="9">
        <v>17</v>
      </c>
      <c r="I17" s="9">
        <v>1</v>
      </c>
      <c r="J17" s="8">
        <v>2.2222222222222223E-2</v>
      </c>
      <c r="K17" s="9">
        <v>2</v>
      </c>
      <c r="L17" s="16">
        <f t="shared" si="0"/>
        <v>25</v>
      </c>
      <c r="M17" s="17">
        <v>4.1666666666666664E-2</v>
      </c>
      <c r="N17" s="17">
        <f t="shared" si="1"/>
        <v>1.0416666666666665</v>
      </c>
      <c r="O17" s="19">
        <f t="shared" si="2"/>
        <v>0</v>
      </c>
      <c r="P17" s="20">
        <v>0.16666666666666666</v>
      </c>
      <c r="Q17" s="20">
        <f t="shared" si="3"/>
        <v>0</v>
      </c>
      <c r="R17" s="9">
        <f t="shared" si="4"/>
        <v>39</v>
      </c>
      <c r="S17" s="8">
        <v>6.9444444444444447E-4</v>
      </c>
      <c r="T17" s="8">
        <f t="shared" si="5"/>
        <v>2.7083333333333334E-2</v>
      </c>
      <c r="U17" s="22">
        <f t="shared" si="6"/>
        <v>5.9027777777777679E-2</v>
      </c>
      <c r="V17" s="22">
        <v>1</v>
      </c>
      <c r="W17" s="22">
        <f t="shared" si="7"/>
        <v>5.9027777777777679E-2</v>
      </c>
      <c r="X17" s="8">
        <f t="shared" si="8"/>
        <v>1.1277777777777775</v>
      </c>
      <c r="Y17" s="23">
        <f t="shared" si="9"/>
        <v>2.8777777777777773</v>
      </c>
      <c r="Z17" s="24">
        <v>5</v>
      </c>
      <c r="AA17" s="25">
        <f t="shared" si="10"/>
        <v>1.1334792122538293</v>
      </c>
    </row>
    <row r="18" spans="1:27" ht="44.25" customHeight="1">
      <c r="A18" s="6">
        <v>6</v>
      </c>
      <c r="B18" s="12" t="s">
        <v>60</v>
      </c>
      <c r="C18" s="12" t="s">
        <v>76</v>
      </c>
      <c r="D18" s="13" t="s">
        <v>110</v>
      </c>
      <c r="E18" s="7"/>
      <c r="F18" s="8">
        <v>1.75</v>
      </c>
      <c r="G18" s="8">
        <v>1.8208333333333333</v>
      </c>
      <c r="H18" s="9">
        <v>16</v>
      </c>
      <c r="I18" s="9">
        <v>1</v>
      </c>
      <c r="J18" s="8">
        <v>3.4722222222222224E-2</v>
      </c>
      <c r="K18" s="9">
        <v>0</v>
      </c>
      <c r="L18" s="16">
        <f t="shared" si="0"/>
        <v>26</v>
      </c>
      <c r="M18" s="17">
        <v>4.1666666666666664E-2</v>
      </c>
      <c r="N18" s="17">
        <f t="shared" si="1"/>
        <v>1.0833333333333333</v>
      </c>
      <c r="O18" s="19">
        <f t="shared" si="2"/>
        <v>0</v>
      </c>
      <c r="P18" s="20">
        <v>0.16666666666666666</v>
      </c>
      <c r="Q18" s="20">
        <f t="shared" si="3"/>
        <v>0</v>
      </c>
      <c r="R18" s="9">
        <f t="shared" si="4"/>
        <v>41</v>
      </c>
      <c r="S18" s="8">
        <v>6.9444444444444447E-4</v>
      </c>
      <c r="T18" s="8">
        <f t="shared" si="5"/>
        <v>2.8472222222222222E-2</v>
      </c>
      <c r="U18" s="22">
        <f t="shared" si="6"/>
        <v>7.0833333333333304E-2</v>
      </c>
      <c r="V18" s="22">
        <v>1</v>
      </c>
      <c r="W18" s="22">
        <f t="shared" si="7"/>
        <v>7.0833333333333304E-2</v>
      </c>
      <c r="X18" s="8">
        <f t="shared" si="8"/>
        <v>1.1826388888888888</v>
      </c>
      <c r="Y18" s="23">
        <f t="shared" si="9"/>
        <v>2.9326388888888886</v>
      </c>
      <c r="Z18" s="24">
        <v>6</v>
      </c>
      <c r="AA18" s="25">
        <f t="shared" si="10"/>
        <v>1.1550875273522976</v>
      </c>
    </row>
    <row r="19" spans="1:27" ht="44.25" customHeight="1">
      <c r="A19" s="6">
        <v>7</v>
      </c>
      <c r="B19" s="12" t="s">
        <v>40</v>
      </c>
      <c r="C19" s="12" t="s">
        <v>75</v>
      </c>
      <c r="D19" s="13" t="s">
        <v>65</v>
      </c>
      <c r="E19" s="7"/>
      <c r="F19" s="8">
        <v>1.75</v>
      </c>
      <c r="G19" s="8">
        <v>1.7576388888888888</v>
      </c>
      <c r="H19" s="9">
        <v>18</v>
      </c>
      <c r="I19" s="9">
        <v>0</v>
      </c>
      <c r="J19" s="8">
        <v>0</v>
      </c>
      <c r="K19" s="9">
        <v>3</v>
      </c>
      <c r="L19" s="16">
        <f t="shared" si="0"/>
        <v>24</v>
      </c>
      <c r="M19" s="17">
        <v>4.1666666666666664E-2</v>
      </c>
      <c r="N19" s="17">
        <f t="shared" si="1"/>
        <v>1</v>
      </c>
      <c r="O19" s="19">
        <f t="shared" si="2"/>
        <v>1</v>
      </c>
      <c r="P19" s="20">
        <v>0.16666666666666666</v>
      </c>
      <c r="Q19" s="20">
        <f t="shared" si="3"/>
        <v>0.16666666666666666</v>
      </c>
      <c r="R19" s="9">
        <f t="shared" si="4"/>
        <v>38</v>
      </c>
      <c r="S19" s="8">
        <v>6.9444444444444447E-4</v>
      </c>
      <c r="T19" s="8">
        <f t="shared" si="5"/>
        <v>2.6388888888888889E-2</v>
      </c>
      <c r="U19" s="22">
        <f t="shared" si="6"/>
        <v>7.6388888888887507E-3</v>
      </c>
      <c r="V19" s="22">
        <v>1</v>
      </c>
      <c r="W19" s="22">
        <f t="shared" si="7"/>
        <v>7.6388888888887507E-3</v>
      </c>
      <c r="X19" s="8">
        <f t="shared" si="8"/>
        <v>1.2006944444444443</v>
      </c>
      <c r="Y19" s="23">
        <f t="shared" si="9"/>
        <v>2.9506944444444443</v>
      </c>
      <c r="Z19" s="24">
        <v>7</v>
      </c>
      <c r="AA19" s="25">
        <f t="shared" si="10"/>
        <v>1.1621991247264771</v>
      </c>
    </row>
    <row r="20" spans="1:27" ht="41.25" customHeight="1">
      <c r="A20" s="6">
        <v>8</v>
      </c>
      <c r="B20" s="12" t="s">
        <v>40</v>
      </c>
      <c r="C20" s="12" t="s">
        <v>70</v>
      </c>
      <c r="D20" s="13" t="s">
        <v>101</v>
      </c>
      <c r="E20" s="7"/>
      <c r="F20" s="8">
        <v>1.75</v>
      </c>
      <c r="G20" s="8">
        <v>1.7743055555555554</v>
      </c>
      <c r="H20" s="9">
        <v>14</v>
      </c>
      <c r="I20" s="9">
        <v>1</v>
      </c>
      <c r="J20" s="8">
        <v>5.9027777777777783E-2</v>
      </c>
      <c r="K20" s="9">
        <v>0</v>
      </c>
      <c r="L20" s="16">
        <f t="shared" si="0"/>
        <v>28</v>
      </c>
      <c r="M20" s="17">
        <v>4.1666666666666664E-2</v>
      </c>
      <c r="N20" s="17">
        <f t="shared" si="1"/>
        <v>1.1666666666666665</v>
      </c>
      <c r="O20" s="19">
        <f t="shared" si="2"/>
        <v>0</v>
      </c>
      <c r="P20" s="20">
        <v>0.16666666666666666</v>
      </c>
      <c r="Q20" s="20">
        <f t="shared" si="3"/>
        <v>0</v>
      </c>
      <c r="R20" s="9">
        <f t="shared" si="4"/>
        <v>41</v>
      </c>
      <c r="S20" s="8">
        <v>6.9444444444444447E-4</v>
      </c>
      <c r="T20" s="8">
        <f t="shared" si="5"/>
        <v>2.8472222222222222E-2</v>
      </c>
      <c r="U20" s="22">
        <f t="shared" si="6"/>
        <v>2.4305555555555358E-2</v>
      </c>
      <c r="V20" s="22">
        <v>1</v>
      </c>
      <c r="W20" s="22">
        <f t="shared" si="7"/>
        <v>2.4305555555555358E-2</v>
      </c>
      <c r="X20" s="8">
        <f t="shared" si="8"/>
        <v>1.2194444444444441</v>
      </c>
      <c r="Y20" s="23">
        <f t="shared" si="9"/>
        <v>2.9694444444444441</v>
      </c>
      <c r="Z20" s="24">
        <v>8</v>
      </c>
      <c r="AA20" s="25">
        <f t="shared" si="10"/>
        <v>1.1695842450765863</v>
      </c>
    </row>
    <row r="21" spans="1:27" ht="44.25" customHeight="1">
      <c r="A21" s="6">
        <v>9</v>
      </c>
      <c r="B21" s="12" t="s">
        <v>42</v>
      </c>
      <c r="C21" s="12" t="s">
        <v>71</v>
      </c>
      <c r="D21" s="13" t="s">
        <v>63</v>
      </c>
      <c r="E21" s="7"/>
      <c r="F21" s="8">
        <v>1.75</v>
      </c>
      <c r="G21" s="8">
        <v>1.7854166666666669</v>
      </c>
      <c r="H21" s="9">
        <v>11</v>
      </c>
      <c r="I21" s="9">
        <v>1</v>
      </c>
      <c r="J21" s="8">
        <v>2.9861111111111113E-2</v>
      </c>
      <c r="K21" s="9">
        <v>0</v>
      </c>
      <c r="L21" s="16">
        <f t="shared" si="0"/>
        <v>31</v>
      </c>
      <c r="M21" s="17">
        <v>4.1666666666666664E-2</v>
      </c>
      <c r="N21" s="17">
        <f t="shared" si="1"/>
        <v>1.2916666666666665</v>
      </c>
      <c r="O21" s="19">
        <f t="shared" si="2"/>
        <v>0</v>
      </c>
      <c r="P21" s="20">
        <v>0.16666666666666666</v>
      </c>
      <c r="Q21" s="20">
        <f t="shared" si="3"/>
        <v>0</v>
      </c>
      <c r="R21" s="9">
        <f t="shared" si="4"/>
        <v>41</v>
      </c>
      <c r="S21" s="8">
        <v>6.9444444444444447E-4</v>
      </c>
      <c r="T21" s="8">
        <f t="shared" si="5"/>
        <v>2.8472222222222222E-2</v>
      </c>
      <c r="U21" s="22">
        <f t="shared" si="6"/>
        <v>3.5416666666666874E-2</v>
      </c>
      <c r="V21" s="22">
        <v>1</v>
      </c>
      <c r="W21" s="22">
        <f t="shared" si="7"/>
        <v>3.5416666666666874E-2</v>
      </c>
      <c r="X21" s="8">
        <f t="shared" si="8"/>
        <v>1.3555555555555556</v>
      </c>
      <c r="Y21" s="23">
        <f t="shared" si="9"/>
        <v>3.1055555555555556</v>
      </c>
      <c r="Z21" s="24">
        <v>9</v>
      </c>
      <c r="AA21" s="25">
        <f t="shared" si="10"/>
        <v>1.2231947483588623</v>
      </c>
    </row>
    <row r="22" spans="1:27" ht="44.25" customHeight="1">
      <c r="A22" s="6">
        <v>10</v>
      </c>
      <c r="B22" s="12" t="s">
        <v>42</v>
      </c>
      <c r="C22" s="12" t="s">
        <v>72</v>
      </c>
      <c r="D22" s="13" t="s">
        <v>85</v>
      </c>
      <c r="E22" s="7"/>
      <c r="F22" s="8">
        <v>1.75</v>
      </c>
      <c r="G22" s="8">
        <v>1.8048611111111112</v>
      </c>
      <c r="H22" s="9">
        <v>11</v>
      </c>
      <c r="I22" s="9">
        <v>1</v>
      </c>
      <c r="J22" s="8">
        <v>1.5972222222222224E-2</v>
      </c>
      <c r="K22" s="9">
        <v>0</v>
      </c>
      <c r="L22" s="16">
        <f t="shared" si="0"/>
        <v>31</v>
      </c>
      <c r="M22" s="17">
        <v>4.1666666666666664E-2</v>
      </c>
      <c r="N22" s="17">
        <f t="shared" si="1"/>
        <v>1.2916666666666665</v>
      </c>
      <c r="O22" s="19">
        <f t="shared" si="2"/>
        <v>0</v>
      </c>
      <c r="P22" s="20">
        <v>0.16666666666666666</v>
      </c>
      <c r="Q22" s="20">
        <f t="shared" si="3"/>
        <v>0</v>
      </c>
      <c r="R22" s="9">
        <f t="shared" si="4"/>
        <v>41</v>
      </c>
      <c r="S22" s="8">
        <v>6.9444444444444447E-4</v>
      </c>
      <c r="T22" s="8">
        <f t="shared" si="5"/>
        <v>2.8472222222222222E-2</v>
      </c>
      <c r="U22" s="22">
        <f t="shared" si="6"/>
        <v>5.4861111111111249E-2</v>
      </c>
      <c r="V22" s="22">
        <v>1</v>
      </c>
      <c r="W22" s="22">
        <f t="shared" si="7"/>
        <v>5.4861111111111249E-2</v>
      </c>
      <c r="X22" s="8">
        <f t="shared" si="8"/>
        <v>1.375</v>
      </c>
      <c r="Y22" s="23">
        <f t="shared" si="9"/>
        <v>3.125</v>
      </c>
      <c r="Z22" s="24">
        <v>10</v>
      </c>
      <c r="AA22" s="25">
        <f t="shared" si="10"/>
        <v>1.2308533916849016</v>
      </c>
    </row>
    <row r="23" spans="1:27" ht="44.25" customHeight="1">
      <c r="A23" s="6">
        <v>11</v>
      </c>
      <c r="B23" s="12" t="s">
        <v>42</v>
      </c>
      <c r="C23" s="12" t="s">
        <v>80</v>
      </c>
      <c r="D23" s="13" t="s">
        <v>69</v>
      </c>
      <c r="E23" s="7"/>
      <c r="F23" s="8">
        <v>1.75</v>
      </c>
      <c r="G23" s="8">
        <v>1.8180555555555555</v>
      </c>
      <c r="H23" s="9">
        <v>7</v>
      </c>
      <c r="I23" s="9">
        <v>1</v>
      </c>
      <c r="J23" s="8">
        <v>6.2499999999999995E-3</v>
      </c>
      <c r="K23" s="9">
        <v>0</v>
      </c>
      <c r="L23" s="16">
        <f t="shared" si="0"/>
        <v>35</v>
      </c>
      <c r="M23" s="17">
        <v>4.1666666666666664E-2</v>
      </c>
      <c r="N23" s="17">
        <f t="shared" si="1"/>
        <v>1.4583333333333333</v>
      </c>
      <c r="O23" s="19">
        <f t="shared" si="2"/>
        <v>0</v>
      </c>
      <c r="P23" s="20">
        <v>0.16666666666666666</v>
      </c>
      <c r="Q23" s="20">
        <f t="shared" si="3"/>
        <v>0</v>
      </c>
      <c r="R23" s="9">
        <f t="shared" si="4"/>
        <v>41</v>
      </c>
      <c r="S23" s="8">
        <v>6.9444444444444447E-4</v>
      </c>
      <c r="T23" s="8">
        <f t="shared" si="5"/>
        <v>2.8472222222222222E-2</v>
      </c>
      <c r="U23" s="22">
        <f t="shared" si="6"/>
        <v>6.8055555555555536E-2</v>
      </c>
      <c r="V23" s="22">
        <v>1</v>
      </c>
      <c r="W23" s="22">
        <f t="shared" si="7"/>
        <v>6.8055555555555536E-2</v>
      </c>
      <c r="X23" s="8">
        <f t="shared" si="8"/>
        <v>1.554861111111111</v>
      </c>
      <c r="Y23" s="23">
        <f t="shared" si="9"/>
        <v>3.3048611111111112</v>
      </c>
      <c r="Z23" s="24">
        <v>11</v>
      </c>
      <c r="AA23" s="25">
        <f t="shared" si="10"/>
        <v>1.3016958424507661</v>
      </c>
    </row>
    <row r="24" spans="1:27" ht="44.25" customHeight="1">
      <c r="A24" s="6">
        <v>12</v>
      </c>
      <c r="B24" s="12" t="s">
        <v>62</v>
      </c>
      <c r="C24" s="12" t="s">
        <v>82</v>
      </c>
      <c r="D24" s="13" t="s">
        <v>108</v>
      </c>
      <c r="E24" s="7"/>
      <c r="F24" s="8">
        <v>1.75</v>
      </c>
      <c r="G24" s="8">
        <v>1.75</v>
      </c>
      <c r="H24" s="9">
        <v>9</v>
      </c>
      <c r="I24" s="9">
        <v>0</v>
      </c>
      <c r="J24" s="8">
        <v>0</v>
      </c>
      <c r="K24" s="9">
        <v>0</v>
      </c>
      <c r="L24" s="16">
        <f t="shared" si="0"/>
        <v>33</v>
      </c>
      <c r="M24" s="17">
        <v>4.1666666666666664E-2</v>
      </c>
      <c r="N24" s="17">
        <f t="shared" si="1"/>
        <v>1.375</v>
      </c>
      <c r="O24" s="19">
        <f t="shared" si="2"/>
        <v>1</v>
      </c>
      <c r="P24" s="20">
        <v>0.16666666666666666</v>
      </c>
      <c r="Q24" s="20">
        <f t="shared" si="3"/>
        <v>0.16666666666666666</v>
      </c>
      <c r="R24" s="9">
        <f t="shared" si="4"/>
        <v>41</v>
      </c>
      <c r="S24" s="8">
        <v>6.9444444444444447E-4</v>
      </c>
      <c r="T24" s="8">
        <f t="shared" si="5"/>
        <v>2.8472222222222222E-2</v>
      </c>
      <c r="U24" s="22">
        <f t="shared" si="6"/>
        <v>0</v>
      </c>
      <c r="V24" s="22">
        <v>1</v>
      </c>
      <c r="W24" s="22">
        <f t="shared" si="7"/>
        <v>0</v>
      </c>
      <c r="X24" s="8">
        <f t="shared" si="8"/>
        <v>1.570138888888889</v>
      </c>
      <c r="Y24" s="23">
        <f t="shared" si="9"/>
        <v>3.3201388888888888</v>
      </c>
      <c r="Z24" s="24">
        <v>12</v>
      </c>
      <c r="AA24" s="25">
        <f t="shared" si="10"/>
        <v>1.3077133479212253</v>
      </c>
    </row>
    <row r="25" spans="1:27" ht="44.25" customHeight="1">
      <c r="A25" s="6">
        <v>13</v>
      </c>
      <c r="B25" s="12" t="s">
        <v>42</v>
      </c>
      <c r="C25" s="12" t="s">
        <v>50</v>
      </c>
      <c r="D25" s="13" t="s">
        <v>109</v>
      </c>
      <c r="E25" s="7"/>
      <c r="F25" s="8">
        <v>1.75</v>
      </c>
      <c r="G25" s="8">
        <v>1.7715277777777776</v>
      </c>
      <c r="H25" s="9">
        <v>9</v>
      </c>
      <c r="I25" s="9">
        <v>0</v>
      </c>
      <c r="J25" s="8">
        <v>0</v>
      </c>
      <c r="K25" s="9">
        <v>0</v>
      </c>
      <c r="L25" s="16">
        <f t="shared" si="0"/>
        <v>33</v>
      </c>
      <c r="M25" s="17">
        <v>4.1666666666666664E-2</v>
      </c>
      <c r="N25" s="17">
        <f t="shared" si="1"/>
        <v>1.375</v>
      </c>
      <c r="O25" s="19">
        <f t="shared" si="2"/>
        <v>1</v>
      </c>
      <c r="P25" s="20">
        <v>0.16666666666666666</v>
      </c>
      <c r="Q25" s="20">
        <f t="shared" si="3"/>
        <v>0.16666666666666666</v>
      </c>
      <c r="R25" s="9">
        <f t="shared" si="4"/>
        <v>41</v>
      </c>
      <c r="S25" s="8">
        <v>6.9444444444444447E-4</v>
      </c>
      <c r="T25" s="8">
        <f t="shared" si="5"/>
        <v>2.8472222222222222E-2</v>
      </c>
      <c r="U25" s="22">
        <f t="shared" si="6"/>
        <v>2.152777777777759E-2</v>
      </c>
      <c r="V25" s="22">
        <v>1</v>
      </c>
      <c r="W25" s="22">
        <f t="shared" si="7"/>
        <v>2.152777777777759E-2</v>
      </c>
      <c r="X25" s="8">
        <f t="shared" si="8"/>
        <v>1.5916666666666666</v>
      </c>
      <c r="Y25" s="23">
        <f t="shared" si="9"/>
        <v>3.3416666666666668</v>
      </c>
      <c r="Z25" s="24">
        <v>13</v>
      </c>
      <c r="AA25" s="25">
        <f t="shared" si="10"/>
        <v>1.3161925601750548</v>
      </c>
    </row>
    <row r="26" spans="1:27" ht="44.25" customHeight="1">
      <c r="A26" s="6" t="s">
        <v>105</v>
      </c>
      <c r="B26" s="12" t="s">
        <v>40</v>
      </c>
      <c r="C26" s="12" t="s">
        <v>78</v>
      </c>
      <c r="D26" s="13" t="s">
        <v>67</v>
      </c>
      <c r="E26" s="7"/>
      <c r="F26" s="8">
        <v>1.75</v>
      </c>
      <c r="G26" s="8">
        <v>1.8340277777777776</v>
      </c>
      <c r="H26" s="9">
        <v>6</v>
      </c>
      <c r="I26" s="9">
        <v>1</v>
      </c>
      <c r="J26" s="8">
        <v>1.9444444444444445E-2</v>
      </c>
      <c r="K26" s="9">
        <v>0</v>
      </c>
      <c r="L26" s="16">
        <f t="shared" si="0"/>
        <v>36</v>
      </c>
      <c r="M26" s="17">
        <v>4.1666666666666664E-2</v>
      </c>
      <c r="N26" s="17">
        <f t="shared" si="1"/>
        <v>1.5</v>
      </c>
      <c r="O26" s="19">
        <f t="shared" si="2"/>
        <v>0</v>
      </c>
      <c r="P26" s="20">
        <v>0.16666666666666666</v>
      </c>
      <c r="Q26" s="20">
        <f t="shared" si="3"/>
        <v>0</v>
      </c>
      <c r="R26" s="9">
        <f t="shared" si="4"/>
        <v>41</v>
      </c>
      <c r="S26" s="8">
        <v>6.9444444444444447E-4</v>
      </c>
      <c r="T26" s="8">
        <f t="shared" si="5"/>
        <v>2.8472222222222222E-2</v>
      </c>
      <c r="U26" s="22">
        <f t="shared" si="6"/>
        <v>8.402777777777759E-2</v>
      </c>
      <c r="V26" s="22">
        <v>1</v>
      </c>
      <c r="W26" s="22">
        <f t="shared" si="7"/>
        <v>8.402777777777759E-2</v>
      </c>
      <c r="X26" s="8">
        <f t="shared" si="8"/>
        <v>1.6124999999999998</v>
      </c>
      <c r="Y26" s="23">
        <f t="shared" si="9"/>
        <v>3.3624999999999998</v>
      </c>
      <c r="Z26" s="24">
        <v>14</v>
      </c>
      <c r="AA26" s="25">
        <f t="shared" si="10"/>
        <v>1.324398249452954</v>
      </c>
    </row>
    <row r="27" spans="1:27">
      <c r="B27" s="1" t="s">
        <v>103</v>
      </c>
    </row>
    <row r="28" spans="1:27">
      <c r="B28" s="1" t="s">
        <v>24</v>
      </c>
      <c r="I28" s="1" t="s">
        <v>96</v>
      </c>
    </row>
    <row r="30" spans="1:27">
      <c r="B30" s="1" t="s">
        <v>25</v>
      </c>
      <c r="I30" s="1" t="s">
        <v>95</v>
      </c>
    </row>
  </sheetData>
  <autoFilter ref="A12:AA12">
    <sortState ref="A15:AA26">
      <sortCondition ref="Y12"/>
    </sortState>
  </autoFilter>
  <mergeCells count="21">
    <mergeCell ref="F10:F12"/>
    <mergeCell ref="A1:W1"/>
    <mergeCell ref="A2:W2"/>
    <mergeCell ref="A4:W4"/>
    <mergeCell ref="A6:W6"/>
    <mergeCell ref="A8:W8"/>
    <mergeCell ref="A10:A12"/>
    <mergeCell ref="B10:B12"/>
    <mergeCell ref="C10:C12"/>
    <mergeCell ref="D10:D12"/>
    <mergeCell ref="E10:E12"/>
    <mergeCell ref="Y10:Y12"/>
    <mergeCell ref="Z10:Z12"/>
    <mergeCell ref="AA10:AA12"/>
    <mergeCell ref="X11:X12"/>
    <mergeCell ref="G10:G12"/>
    <mergeCell ref="H10:H11"/>
    <mergeCell ref="I10:I11"/>
    <mergeCell ref="J10:J11"/>
    <mergeCell ref="K10:K11"/>
    <mergeCell ref="L10:X10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3"/>
  <sheetViews>
    <sheetView topLeftCell="A3" workbookViewId="0">
      <selection activeCell="C24" sqref="C24"/>
    </sheetView>
  </sheetViews>
  <sheetFormatPr defaultColWidth="5" defaultRowHeight="15"/>
  <cols>
    <col min="1" max="1" width="3.42578125" style="1" customWidth="1"/>
    <col min="2" max="2" width="26.42578125" style="1" customWidth="1"/>
    <col min="3" max="3" width="25.42578125" style="1" customWidth="1"/>
    <col min="4" max="4" width="38.28515625" style="1" customWidth="1"/>
    <col min="5" max="5" width="5.5703125" style="1" hidden="1" customWidth="1"/>
    <col min="6" max="6" width="9.7109375" style="1" hidden="1" customWidth="1"/>
    <col min="7" max="7" width="8.85546875" style="1" customWidth="1"/>
    <col min="8" max="8" width="8.85546875" style="1" bestFit="1" customWidth="1"/>
    <col min="9" max="9" width="7.85546875" style="1" bestFit="1" customWidth="1"/>
    <col min="10" max="10" width="13.85546875" style="1" customWidth="1"/>
    <col min="11" max="11" width="7" style="1" customWidth="1"/>
    <col min="12" max="12" width="0.28515625" style="1" customWidth="1"/>
    <col min="13" max="13" width="6.85546875" style="1" hidden="1" customWidth="1"/>
    <col min="14" max="14" width="7.85546875" style="1" hidden="1" customWidth="1"/>
    <col min="15" max="15" width="6" style="1" hidden="1" customWidth="1"/>
    <col min="16" max="17" width="7.85546875" style="1" hidden="1" customWidth="1"/>
    <col min="18" max="18" width="4.85546875" style="1" hidden="1" customWidth="1"/>
    <col min="19" max="20" width="7.85546875" style="1" hidden="1" customWidth="1"/>
    <col min="21" max="21" width="6.85546875" style="1" hidden="1" customWidth="1"/>
    <col min="22" max="23" width="7.85546875" style="1" hidden="1" customWidth="1"/>
    <col min="24" max="24" width="11.140625" style="1" hidden="1" customWidth="1"/>
    <col min="25" max="25" width="10.7109375" style="1" customWidth="1"/>
    <col min="26" max="26" width="6.85546875" style="1" bestFit="1" customWidth="1"/>
    <col min="27" max="27" width="9" style="1" customWidth="1"/>
    <col min="28" max="28" width="14.85546875" style="1" hidden="1" customWidth="1"/>
    <col min="29" max="29" width="15.28515625" style="1" customWidth="1"/>
    <col min="30" max="16384" width="5" style="1"/>
  </cols>
  <sheetData>
    <row r="1" spans="1:29" ht="2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</row>
    <row r="2" spans="1:29" ht="20.2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</row>
    <row r="3" spans="1:29" ht="9" customHeight="1"/>
    <row r="4" spans="1:29" ht="27.75">
      <c r="A4" s="35" t="s">
        <v>26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</row>
    <row r="5" spans="1:29" ht="2.25" customHeight="1"/>
    <row r="6" spans="1:29" s="2" customFormat="1" ht="23.25">
      <c r="A6" s="36" t="s">
        <v>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</row>
    <row r="7" spans="1:29" ht="3.75" customHeight="1"/>
    <row r="8" spans="1:29">
      <c r="A8" s="37" t="s">
        <v>27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</row>
    <row r="9" spans="1:29" s="3" customFormat="1" ht="12.75">
      <c r="A9" s="3" t="s">
        <v>113</v>
      </c>
      <c r="E9" s="3" t="s">
        <v>3</v>
      </c>
      <c r="AA9" s="14" t="s">
        <v>28</v>
      </c>
    </row>
    <row r="10" spans="1:29" s="4" customFormat="1" ht="14.25" customHeight="1">
      <c r="A10" s="38" t="s">
        <v>4</v>
      </c>
      <c r="B10" s="30" t="s">
        <v>29</v>
      </c>
      <c r="C10" s="30" t="s">
        <v>30</v>
      </c>
      <c r="D10" s="30" t="s">
        <v>5</v>
      </c>
      <c r="E10" s="30" t="s">
        <v>6</v>
      </c>
      <c r="F10" s="30" t="s">
        <v>89</v>
      </c>
      <c r="G10" s="30" t="s">
        <v>90</v>
      </c>
      <c r="H10" s="31" t="s">
        <v>86</v>
      </c>
      <c r="I10" s="31" t="s">
        <v>88</v>
      </c>
      <c r="J10" s="31" t="s">
        <v>87</v>
      </c>
      <c r="K10" s="31" t="s">
        <v>18</v>
      </c>
      <c r="L10" s="33" t="s">
        <v>7</v>
      </c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29" t="s">
        <v>8</v>
      </c>
      <c r="Z10" s="29" t="s">
        <v>9</v>
      </c>
      <c r="AA10" s="29" t="s">
        <v>10</v>
      </c>
      <c r="AB10" s="30" t="s">
        <v>11</v>
      </c>
      <c r="AC10" s="30" t="s">
        <v>12</v>
      </c>
    </row>
    <row r="11" spans="1:29" s="4" customFormat="1" ht="15.75" customHeight="1">
      <c r="A11" s="39"/>
      <c r="B11" s="30"/>
      <c r="C11" s="30"/>
      <c r="D11" s="30"/>
      <c r="E11" s="30"/>
      <c r="F11" s="30"/>
      <c r="G11" s="30"/>
      <c r="H11" s="32"/>
      <c r="I11" s="32"/>
      <c r="J11" s="32"/>
      <c r="K11" s="32"/>
      <c r="L11" s="15" t="s">
        <v>13</v>
      </c>
      <c r="M11" s="15" t="s">
        <v>14</v>
      </c>
      <c r="N11" s="15" t="s">
        <v>99</v>
      </c>
      <c r="O11" s="18" t="s">
        <v>15</v>
      </c>
      <c r="P11" s="18" t="s">
        <v>16</v>
      </c>
      <c r="Q11" s="18" t="s">
        <v>17</v>
      </c>
      <c r="R11" s="5" t="s">
        <v>18</v>
      </c>
      <c r="S11" s="5" t="s">
        <v>19</v>
      </c>
      <c r="T11" s="5" t="s">
        <v>20</v>
      </c>
      <c r="U11" s="21" t="s">
        <v>21</v>
      </c>
      <c r="V11" s="21" t="s">
        <v>22</v>
      </c>
      <c r="W11" s="21" t="s">
        <v>23</v>
      </c>
      <c r="X11" s="30" t="s">
        <v>91</v>
      </c>
      <c r="Y11" s="29"/>
      <c r="Z11" s="29"/>
      <c r="AA11" s="29"/>
      <c r="AB11" s="30"/>
      <c r="AC11" s="30"/>
    </row>
    <row r="12" spans="1:29" s="4" customFormat="1" ht="15.75" customHeight="1">
      <c r="A12" s="40"/>
      <c r="B12" s="30"/>
      <c r="C12" s="30"/>
      <c r="D12" s="30"/>
      <c r="E12" s="30"/>
      <c r="F12" s="30"/>
      <c r="G12" s="30"/>
      <c r="H12" s="5">
        <v>42</v>
      </c>
      <c r="I12" s="5">
        <v>1</v>
      </c>
      <c r="J12" s="5"/>
      <c r="K12" s="5">
        <v>41</v>
      </c>
      <c r="L12" s="15">
        <v>41</v>
      </c>
      <c r="M12" s="15"/>
      <c r="N12" s="15"/>
      <c r="O12" s="18">
        <v>1</v>
      </c>
      <c r="P12" s="18"/>
      <c r="Q12" s="18">
        <v>1</v>
      </c>
      <c r="R12" s="5">
        <v>41</v>
      </c>
      <c r="S12" s="5"/>
      <c r="T12" s="5"/>
      <c r="U12" s="21">
        <v>1</v>
      </c>
      <c r="V12" s="21"/>
      <c r="W12" s="21"/>
      <c r="X12" s="30"/>
      <c r="Y12" s="29"/>
      <c r="Z12" s="29"/>
      <c r="AA12" s="29"/>
      <c r="AB12" s="30"/>
      <c r="AC12" s="30"/>
    </row>
    <row r="13" spans="1:29" ht="33.75" customHeight="1">
      <c r="A13" s="6">
        <v>1</v>
      </c>
      <c r="B13" s="12" t="s">
        <v>41</v>
      </c>
      <c r="C13" s="12" t="s">
        <v>52</v>
      </c>
      <c r="D13" s="13" t="s">
        <v>94</v>
      </c>
      <c r="E13" s="7"/>
      <c r="F13" s="8">
        <v>1.75</v>
      </c>
      <c r="G13" s="8">
        <v>1.8013888888888889</v>
      </c>
      <c r="H13" s="9">
        <v>28</v>
      </c>
      <c r="I13" s="9">
        <v>1</v>
      </c>
      <c r="J13" s="8">
        <v>2.4305555555555556E-2</v>
      </c>
      <c r="K13" s="9">
        <v>0</v>
      </c>
      <c r="L13" s="16">
        <f t="shared" ref="L13:L28" si="0">$H$12-H13</f>
        <v>14</v>
      </c>
      <c r="M13" s="17">
        <v>4.1666666666666664E-2</v>
      </c>
      <c r="N13" s="17">
        <f t="shared" ref="N13:N28" si="1">L13*M13</f>
        <v>0.58333333333333326</v>
      </c>
      <c r="O13" s="19">
        <f t="shared" ref="O13:O28" si="2">$I$12-I13</f>
        <v>0</v>
      </c>
      <c r="P13" s="20">
        <v>0.16666666666666666</v>
      </c>
      <c r="Q13" s="20">
        <f t="shared" ref="Q13:Q28" si="3">O13*P13</f>
        <v>0</v>
      </c>
      <c r="R13" s="9">
        <f t="shared" ref="R13:R28" si="4">$K$12-K13</f>
        <v>41</v>
      </c>
      <c r="S13" s="8">
        <v>6.9444444444444447E-4</v>
      </c>
      <c r="T13" s="8">
        <f t="shared" ref="T13:T28" si="5">R13*S13</f>
        <v>2.8472222222222222E-2</v>
      </c>
      <c r="U13" s="22">
        <f t="shared" ref="U13:U28" si="6">G13-F13</f>
        <v>5.1388888888888928E-2</v>
      </c>
      <c r="V13" s="22">
        <v>6.9444444444444447E-4</v>
      </c>
      <c r="W13" s="22">
        <f t="shared" ref="W13:W26" si="7">U13</f>
        <v>5.1388888888888928E-2</v>
      </c>
      <c r="X13" s="8">
        <f t="shared" ref="X13:X28" si="8">N13+Q13+T13+W13</f>
        <v>0.66319444444444442</v>
      </c>
      <c r="Y13" s="23">
        <f t="shared" ref="Y13:Y28" si="9">F13+X13</f>
        <v>2.4131944444444446</v>
      </c>
      <c r="Z13" s="24">
        <v>1</v>
      </c>
      <c r="AA13" s="25">
        <f>Y13/$Y$13</f>
        <v>1</v>
      </c>
      <c r="AB13" s="11"/>
      <c r="AC13" s="11"/>
    </row>
    <row r="14" spans="1:29" ht="33.75" customHeight="1">
      <c r="A14" s="6">
        <v>2</v>
      </c>
      <c r="B14" s="12" t="s">
        <v>39</v>
      </c>
      <c r="C14" s="12" t="s">
        <v>31</v>
      </c>
      <c r="D14" s="13" t="s">
        <v>43</v>
      </c>
      <c r="E14" s="7"/>
      <c r="F14" s="8">
        <v>1.75</v>
      </c>
      <c r="G14" s="8">
        <v>1.8111111111111109</v>
      </c>
      <c r="H14" s="9">
        <v>26</v>
      </c>
      <c r="I14" s="9">
        <v>1</v>
      </c>
      <c r="J14" s="8">
        <v>1.4583333333333332E-2</v>
      </c>
      <c r="K14" s="9">
        <v>4</v>
      </c>
      <c r="L14" s="16">
        <f t="shared" ref="L14" si="10">$H$12-H14</f>
        <v>16</v>
      </c>
      <c r="M14" s="17">
        <v>4.1666666666666664E-2</v>
      </c>
      <c r="N14" s="17">
        <f t="shared" ref="N14" si="11">L14*M14</f>
        <v>0.66666666666666663</v>
      </c>
      <c r="O14" s="19">
        <f t="shared" ref="O14" si="12">$I$12-I14</f>
        <v>0</v>
      </c>
      <c r="P14" s="20">
        <v>0.16666666666666666</v>
      </c>
      <c r="Q14" s="20">
        <f t="shared" ref="Q14" si="13">O14*P14</f>
        <v>0</v>
      </c>
      <c r="R14" s="9">
        <f t="shared" ref="R14" si="14">$K$12-K14</f>
        <v>37</v>
      </c>
      <c r="S14" s="8">
        <v>6.9444444444444447E-4</v>
      </c>
      <c r="T14" s="8">
        <f t="shared" ref="T14" si="15">R14*S14</f>
        <v>2.5694444444444447E-2</v>
      </c>
      <c r="U14" s="22">
        <f t="shared" ref="U14" si="16">G14-F14</f>
        <v>6.1111111111110894E-2</v>
      </c>
      <c r="V14" s="22">
        <v>6.9444444444444447E-4</v>
      </c>
      <c r="W14" s="22">
        <f t="shared" ref="W14" si="17">U14</f>
        <v>6.1111111111110894E-2</v>
      </c>
      <c r="X14" s="8">
        <f t="shared" ref="X14" si="18">N14+Q14+T14+W14</f>
        <v>0.75347222222222199</v>
      </c>
      <c r="Y14" s="23">
        <f t="shared" ref="Y14" si="19">F14+X14</f>
        <v>2.5034722222222219</v>
      </c>
      <c r="Z14" s="24">
        <v>2</v>
      </c>
      <c r="AA14" s="25">
        <f t="shared" ref="AA14" si="20">Y14/$Y$13</f>
        <v>1.0374100719424457</v>
      </c>
      <c r="AB14" s="10"/>
      <c r="AC14" s="10"/>
    </row>
    <row r="15" spans="1:29" ht="33.75" customHeight="1">
      <c r="A15" s="6">
        <v>3</v>
      </c>
      <c r="B15" s="12" t="s">
        <v>42</v>
      </c>
      <c r="C15" s="12" t="s">
        <v>36</v>
      </c>
      <c r="D15" s="13" t="s">
        <v>46</v>
      </c>
      <c r="E15" s="7"/>
      <c r="F15" s="8">
        <v>1.75</v>
      </c>
      <c r="G15" s="8">
        <v>1.7770833333333331</v>
      </c>
      <c r="H15" s="9">
        <v>25</v>
      </c>
      <c r="I15" s="9">
        <v>1</v>
      </c>
      <c r="J15" s="8">
        <v>2.7083333333333334E-2</v>
      </c>
      <c r="K15" s="9">
        <v>4</v>
      </c>
      <c r="L15" s="16">
        <f t="shared" si="0"/>
        <v>17</v>
      </c>
      <c r="M15" s="17">
        <v>4.1666666666666664E-2</v>
      </c>
      <c r="N15" s="17">
        <f t="shared" si="1"/>
        <v>0.70833333333333326</v>
      </c>
      <c r="O15" s="19">
        <f t="shared" si="2"/>
        <v>0</v>
      </c>
      <c r="P15" s="20">
        <v>0.16666666666666666</v>
      </c>
      <c r="Q15" s="20">
        <f t="shared" si="3"/>
        <v>0</v>
      </c>
      <c r="R15" s="9">
        <f t="shared" si="4"/>
        <v>37</v>
      </c>
      <c r="S15" s="8">
        <v>6.9444444444444447E-4</v>
      </c>
      <c r="T15" s="8">
        <f t="shared" si="5"/>
        <v>2.5694444444444447E-2</v>
      </c>
      <c r="U15" s="22">
        <f t="shared" si="6"/>
        <v>2.7083333333333126E-2</v>
      </c>
      <c r="V15" s="22">
        <v>6.9444444444444447E-4</v>
      </c>
      <c r="W15" s="22">
        <f t="shared" si="7"/>
        <v>2.7083333333333126E-2</v>
      </c>
      <c r="X15" s="8">
        <f t="shared" si="8"/>
        <v>0.76111111111111085</v>
      </c>
      <c r="Y15" s="23">
        <f t="shared" si="9"/>
        <v>2.5111111111111111</v>
      </c>
      <c r="Z15" s="24">
        <v>3</v>
      </c>
      <c r="AA15" s="25">
        <f t="shared" ref="AA15:AA28" si="21">Y15/$Y$13</f>
        <v>1.0405755395683451</v>
      </c>
      <c r="AB15" s="10"/>
      <c r="AC15" s="10"/>
    </row>
    <row r="16" spans="1:29" ht="33.75" customHeight="1">
      <c r="A16" s="6">
        <v>4</v>
      </c>
      <c r="B16" s="12" t="s">
        <v>42</v>
      </c>
      <c r="C16" s="12" t="s">
        <v>37</v>
      </c>
      <c r="D16" s="13" t="s">
        <v>47</v>
      </c>
      <c r="E16" s="7"/>
      <c r="F16" s="8">
        <v>1.75</v>
      </c>
      <c r="G16" s="8">
        <v>1.7826388888888891</v>
      </c>
      <c r="H16" s="9">
        <v>23</v>
      </c>
      <c r="I16" s="9">
        <v>1</v>
      </c>
      <c r="J16" s="8">
        <v>2.4999999999999998E-2</v>
      </c>
      <c r="K16" s="9">
        <v>2</v>
      </c>
      <c r="L16" s="16">
        <f t="shared" si="0"/>
        <v>19</v>
      </c>
      <c r="M16" s="17">
        <v>4.1666666666666664E-2</v>
      </c>
      <c r="N16" s="17">
        <f t="shared" si="1"/>
        <v>0.79166666666666663</v>
      </c>
      <c r="O16" s="19">
        <f t="shared" si="2"/>
        <v>0</v>
      </c>
      <c r="P16" s="20">
        <v>0.16666666666666666</v>
      </c>
      <c r="Q16" s="20">
        <f t="shared" si="3"/>
        <v>0</v>
      </c>
      <c r="R16" s="9">
        <f t="shared" si="4"/>
        <v>39</v>
      </c>
      <c r="S16" s="8">
        <v>6.9444444444444447E-4</v>
      </c>
      <c r="T16" s="8">
        <f t="shared" si="5"/>
        <v>2.7083333333333334E-2</v>
      </c>
      <c r="U16" s="22">
        <f t="shared" si="6"/>
        <v>3.2638888888889106E-2</v>
      </c>
      <c r="V16" s="22">
        <v>6.9444444444444447E-4</v>
      </c>
      <c r="W16" s="22">
        <f t="shared" si="7"/>
        <v>3.2638888888889106E-2</v>
      </c>
      <c r="X16" s="8">
        <f t="shared" si="8"/>
        <v>0.85138888888888908</v>
      </c>
      <c r="Y16" s="23">
        <f t="shared" si="9"/>
        <v>2.6013888888888892</v>
      </c>
      <c r="Z16" s="24">
        <v>4</v>
      </c>
      <c r="AA16" s="25">
        <f t="shared" si="21"/>
        <v>1.0779856115107913</v>
      </c>
      <c r="AB16" s="11"/>
      <c r="AC16" s="11"/>
    </row>
    <row r="17" spans="1:29" ht="33.75" customHeight="1">
      <c r="A17" s="6">
        <v>5</v>
      </c>
      <c r="B17" s="12" t="s">
        <v>42</v>
      </c>
      <c r="C17" s="12" t="s">
        <v>38</v>
      </c>
      <c r="D17" s="13" t="s">
        <v>48</v>
      </c>
      <c r="E17" s="7"/>
      <c r="F17" s="8">
        <v>1.75</v>
      </c>
      <c r="G17" s="8">
        <v>1.75</v>
      </c>
      <c r="H17" s="9">
        <v>18</v>
      </c>
      <c r="I17" s="9">
        <v>1</v>
      </c>
      <c r="J17" s="8">
        <v>1.3194444444444444E-2</v>
      </c>
      <c r="K17" s="9">
        <v>0</v>
      </c>
      <c r="L17" s="16">
        <f t="shared" si="0"/>
        <v>24</v>
      </c>
      <c r="M17" s="17">
        <v>4.1666666666666664E-2</v>
      </c>
      <c r="N17" s="17">
        <f t="shared" si="1"/>
        <v>1</v>
      </c>
      <c r="O17" s="19">
        <f t="shared" si="2"/>
        <v>0</v>
      </c>
      <c r="P17" s="20">
        <v>0.16666666666666666</v>
      </c>
      <c r="Q17" s="20">
        <f t="shared" si="3"/>
        <v>0</v>
      </c>
      <c r="R17" s="9">
        <f t="shared" si="4"/>
        <v>41</v>
      </c>
      <c r="S17" s="8">
        <v>6.9444444444444447E-4</v>
      </c>
      <c r="T17" s="8">
        <f t="shared" si="5"/>
        <v>2.8472222222222222E-2</v>
      </c>
      <c r="U17" s="22">
        <f t="shared" si="6"/>
        <v>0</v>
      </c>
      <c r="V17" s="22">
        <v>6.9444444444444447E-4</v>
      </c>
      <c r="W17" s="22">
        <f t="shared" si="7"/>
        <v>0</v>
      </c>
      <c r="X17" s="8">
        <f t="shared" si="8"/>
        <v>1.0284722222222222</v>
      </c>
      <c r="Y17" s="23">
        <f t="shared" si="9"/>
        <v>2.7784722222222222</v>
      </c>
      <c r="Z17" s="24">
        <v>5</v>
      </c>
      <c r="AA17" s="25">
        <f t="shared" si="21"/>
        <v>1.15136690647482</v>
      </c>
      <c r="AB17" s="11"/>
      <c r="AC17" s="11"/>
    </row>
    <row r="18" spans="1:29" ht="33.75" customHeight="1">
      <c r="A18" s="6">
        <v>6</v>
      </c>
      <c r="B18" s="12" t="s">
        <v>40</v>
      </c>
      <c r="C18" s="12" t="s">
        <v>106</v>
      </c>
      <c r="D18" s="13" t="s">
        <v>107</v>
      </c>
      <c r="E18" s="7"/>
      <c r="F18" s="8">
        <v>1.75</v>
      </c>
      <c r="G18" s="8">
        <v>1.7805555555555554</v>
      </c>
      <c r="H18" s="9">
        <v>13</v>
      </c>
      <c r="I18" s="9">
        <v>1</v>
      </c>
      <c r="J18" s="8">
        <v>3.2638888888888891E-2</v>
      </c>
      <c r="K18" s="9">
        <v>0</v>
      </c>
      <c r="L18" s="16">
        <f t="shared" si="0"/>
        <v>29</v>
      </c>
      <c r="M18" s="17">
        <v>4.1666666666666664E-2</v>
      </c>
      <c r="N18" s="17">
        <f t="shared" si="1"/>
        <v>1.2083333333333333</v>
      </c>
      <c r="O18" s="19">
        <f t="shared" si="2"/>
        <v>0</v>
      </c>
      <c r="P18" s="20">
        <v>0.16666666666666666</v>
      </c>
      <c r="Q18" s="20">
        <f t="shared" si="3"/>
        <v>0</v>
      </c>
      <c r="R18" s="9">
        <f t="shared" si="4"/>
        <v>41</v>
      </c>
      <c r="S18" s="8">
        <v>6.9444444444444447E-4</v>
      </c>
      <c r="T18" s="8">
        <f t="shared" si="5"/>
        <v>2.8472222222222222E-2</v>
      </c>
      <c r="U18" s="22">
        <f t="shared" si="6"/>
        <v>3.0555555555555447E-2</v>
      </c>
      <c r="V18" s="22">
        <v>6.9444444444444447E-4</v>
      </c>
      <c r="W18" s="22">
        <f t="shared" si="7"/>
        <v>3.0555555555555447E-2</v>
      </c>
      <c r="X18" s="8">
        <f t="shared" si="8"/>
        <v>1.2673611111111109</v>
      </c>
      <c r="Y18" s="23">
        <f t="shared" si="9"/>
        <v>3.0173611111111107</v>
      </c>
      <c r="Z18" s="24">
        <v>6</v>
      </c>
      <c r="AA18" s="25">
        <f t="shared" si="21"/>
        <v>1.2503597122302155</v>
      </c>
      <c r="AB18" s="11"/>
      <c r="AC18" s="11"/>
    </row>
    <row r="19" spans="1:29" ht="33.75" customHeight="1">
      <c r="A19" s="6">
        <v>7</v>
      </c>
      <c r="B19" s="12" t="s">
        <v>60</v>
      </c>
      <c r="C19" s="12" t="s">
        <v>51</v>
      </c>
      <c r="D19" s="13" t="s">
        <v>57</v>
      </c>
      <c r="E19" s="7"/>
      <c r="F19" s="8">
        <v>1.75</v>
      </c>
      <c r="G19" s="8">
        <v>1.776388888888889</v>
      </c>
      <c r="H19" s="9">
        <v>13</v>
      </c>
      <c r="I19" s="9">
        <v>0</v>
      </c>
      <c r="J19" s="8">
        <v>0</v>
      </c>
      <c r="K19" s="9">
        <v>3</v>
      </c>
      <c r="L19" s="16">
        <f t="shared" si="0"/>
        <v>29</v>
      </c>
      <c r="M19" s="17">
        <v>4.1666666666666664E-2</v>
      </c>
      <c r="N19" s="17">
        <f t="shared" si="1"/>
        <v>1.2083333333333333</v>
      </c>
      <c r="O19" s="19">
        <f t="shared" si="2"/>
        <v>1</v>
      </c>
      <c r="P19" s="20">
        <v>0.16666666666666666</v>
      </c>
      <c r="Q19" s="20">
        <f t="shared" si="3"/>
        <v>0.16666666666666666</v>
      </c>
      <c r="R19" s="9">
        <f t="shared" si="4"/>
        <v>38</v>
      </c>
      <c r="S19" s="8">
        <v>6.9444444444444447E-4</v>
      </c>
      <c r="T19" s="8">
        <f t="shared" si="5"/>
        <v>2.6388888888888889E-2</v>
      </c>
      <c r="U19" s="22">
        <f t="shared" si="6"/>
        <v>2.6388888888889017E-2</v>
      </c>
      <c r="V19" s="22">
        <v>6.9444444444444447E-4</v>
      </c>
      <c r="W19" s="22">
        <f t="shared" si="7"/>
        <v>2.6388888888889017E-2</v>
      </c>
      <c r="X19" s="8">
        <f t="shared" si="8"/>
        <v>1.4277777777777778</v>
      </c>
      <c r="Y19" s="23">
        <f t="shared" si="9"/>
        <v>3.177777777777778</v>
      </c>
      <c r="Z19" s="24">
        <v>7</v>
      </c>
      <c r="AA19" s="25">
        <f t="shared" si="21"/>
        <v>1.3168345323741006</v>
      </c>
      <c r="AB19" s="11"/>
      <c r="AC19" s="11"/>
    </row>
    <row r="20" spans="1:29" ht="33.75" customHeight="1">
      <c r="A20" s="6">
        <v>8</v>
      </c>
      <c r="B20" s="12" t="s">
        <v>41</v>
      </c>
      <c r="C20" s="12" t="s">
        <v>53</v>
      </c>
      <c r="D20" s="13" t="s">
        <v>58</v>
      </c>
      <c r="E20" s="27"/>
      <c r="F20" s="8">
        <v>1.75</v>
      </c>
      <c r="G20" s="8">
        <v>1.75</v>
      </c>
      <c r="H20" s="9">
        <v>10</v>
      </c>
      <c r="I20" s="9">
        <v>0</v>
      </c>
      <c r="J20" s="8">
        <v>0</v>
      </c>
      <c r="K20" s="9">
        <v>3</v>
      </c>
      <c r="L20" s="16">
        <f t="shared" si="0"/>
        <v>32</v>
      </c>
      <c r="M20" s="17">
        <v>4.1666666666666664E-2</v>
      </c>
      <c r="N20" s="17">
        <f t="shared" si="1"/>
        <v>1.3333333333333333</v>
      </c>
      <c r="O20" s="19">
        <f t="shared" si="2"/>
        <v>1</v>
      </c>
      <c r="P20" s="20">
        <v>0.16666666666666666</v>
      </c>
      <c r="Q20" s="20">
        <f t="shared" si="3"/>
        <v>0.16666666666666666</v>
      </c>
      <c r="R20" s="9">
        <f t="shared" si="4"/>
        <v>38</v>
      </c>
      <c r="S20" s="8">
        <v>6.9444444444444447E-4</v>
      </c>
      <c r="T20" s="8">
        <f t="shared" si="5"/>
        <v>2.6388888888888889E-2</v>
      </c>
      <c r="U20" s="22">
        <f t="shared" si="6"/>
        <v>0</v>
      </c>
      <c r="V20" s="22">
        <v>6.9444444444444447E-4</v>
      </c>
      <c r="W20" s="22">
        <f t="shared" si="7"/>
        <v>0</v>
      </c>
      <c r="X20" s="8">
        <f t="shared" si="8"/>
        <v>1.5263888888888888</v>
      </c>
      <c r="Y20" s="23">
        <f t="shared" si="9"/>
        <v>3.2763888888888886</v>
      </c>
      <c r="Z20" s="24">
        <v>8</v>
      </c>
      <c r="AA20" s="25">
        <f t="shared" si="21"/>
        <v>1.3576978417266186</v>
      </c>
      <c r="AB20" s="27"/>
      <c r="AC20" s="27"/>
    </row>
    <row r="21" spans="1:29" ht="33.75" customHeight="1">
      <c r="A21" s="6">
        <v>9</v>
      </c>
      <c r="B21" s="12" t="s">
        <v>42</v>
      </c>
      <c r="C21" s="12" t="s">
        <v>93</v>
      </c>
      <c r="D21" s="13" t="s">
        <v>92</v>
      </c>
      <c r="E21" s="27"/>
      <c r="F21" s="8">
        <v>1.75</v>
      </c>
      <c r="G21" s="8">
        <v>1.75</v>
      </c>
      <c r="H21" s="9">
        <v>8</v>
      </c>
      <c r="I21" s="9">
        <v>0</v>
      </c>
      <c r="J21" s="8">
        <v>0</v>
      </c>
      <c r="K21" s="9">
        <v>0</v>
      </c>
      <c r="L21" s="16">
        <f t="shared" si="0"/>
        <v>34</v>
      </c>
      <c r="M21" s="17">
        <v>4.1666666666666664E-2</v>
      </c>
      <c r="N21" s="17">
        <f t="shared" si="1"/>
        <v>1.4166666666666665</v>
      </c>
      <c r="O21" s="19">
        <f t="shared" si="2"/>
        <v>1</v>
      </c>
      <c r="P21" s="20">
        <v>0.16666666666666666</v>
      </c>
      <c r="Q21" s="20">
        <f t="shared" si="3"/>
        <v>0.16666666666666666</v>
      </c>
      <c r="R21" s="9">
        <f t="shared" si="4"/>
        <v>41</v>
      </c>
      <c r="S21" s="8">
        <v>6.9444444444444447E-4</v>
      </c>
      <c r="T21" s="8">
        <f t="shared" si="5"/>
        <v>2.8472222222222222E-2</v>
      </c>
      <c r="U21" s="22">
        <f t="shared" si="6"/>
        <v>0</v>
      </c>
      <c r="V21" s="22">
        <v>6.9444444444444447E-4</v>
      </c>
      <c r="W21" s="22">
        <f t="shared" si="7"/>
        <v>0</v>
      </c>
      <c r="X21" s="8">
        <f t="shared" si="8"/>
        <v>1.6118055555555555</v>
      </c>
      <c r="Y21" s="23">
        <f t="shared" si="9"/>
        <v>3.3618055555555557</v>
      </c>
      <c r="Z21" s="24">
        <v>9</v>
      </c>
      <c r="AA21" s="25">
        <f t="shared" si="21"/>
        <v>1.393093525179856</v>
      </c>
      <c r="AB21" s="27"/>
      <c r="AC21" s="1" t="s">
        <v>98</v>
      </c>
    </row>
    <row r="22" spans="1:29" ht="33.75" customHeight="1">
      <c r="A22" s="6">
        <v>10</v>
      </c>
      <c r="B22" s="12" t="s">
        <v>41</v>
      </c>
      <c r="C22" s="12" t="s">
        <v>35</v>
      </c>
      <c r="D22" s="13" t="s">
        <v>100</v>
      </c>
      <c r="E22" s="7"/>
      <c r="F22" s="8">
        <v>1.75</v>
      </c>
      <c r="G22" s="8">
        <v>1.8340277777777776</v>
      </c>
      <c r="H22" s="9">
        <v>12</v>
      </c>
      <c r="I22" s="9">
        <v>1</v>
      </c>
      <c r="J22" s="8">
        <v>9.0277777777777787E-3</v>
      </c>
      <c r="K22" s="9">
        <v>0</v>
      </c>
      <c r="L22" s="16">
        <f t="shared" si="0"/>
        <v>30</v>
      </c>
      <c r="M22" s="17">
        <v>4.1666666666666664E-2</v>
      </c>
      <c r="N22" s="17">
        <f t="shared" si="1"/>
        <v>1.25</v>
      </c>
      <c r="O22" s="19">
        <f t="shared" si="2"/>
        <v>0</v>
      </c>
      <c r="P22" s="20">
        <v>0.16666666666666666</v>
      </c>
      <c r="Q22" s="20">
        <f t="shared" si="3"/>
        <v>0</v>
      </c>
      <c r="R22" s="9">
        <f t="shared" si="4"/>
        <v>41</v>
      </c>
      <c r="S22" s="8">
        <v>6.9444444444444447E-4</v>
      </c>
      <c r="T22" s="8">
        <f t="shared" si="5"/>
        <v>2.8472222222222222E-2</v>
      </c>
      <c r="U22" s="22">
        <f t="shared" si="6"/>
        <v>8.402777777777759E-2</v>
      </c>
      <c r="V22" s="22">
        <v>6.9444444444444447E-4</v>
      </c>
      <c r="W22" s="22">
        <f t="shared" si="7"/>
        <v>8.402777777777759E-2</v>
      </c>
      <c r="X22" s="8">
        <f t="shared" si="8"/>
        <v>1.3624999999999998</v>
      </c>
      <c r="Y22" s="23">
        <f t="shared" si="9"/>
        <v>3.1124999999999998</v>
      </c>
      <c r="Z22" s="24">
        <v>10</v>
      </c>
      <c r="AA22" s="25">
        <f t="shared" si="21"/>
        <v>1.2897841726618704</v>
      </c>
      <c r="AB22" s="10"/>
      <c r="AC22" s="10"/>
    </row>
    <row r="23" spans="1:29" ht="33.75" customHeight="1">
      <c r="A23" s="6">
        <v>11</v>
      </c>
      <c r="B23" s="12" t="s">
        <v>41</v>
      </c>
      <c r="C23" s="12" t="s">
        <v>34</v>
      </c>
      <c r="D23" s="13" t="s">
        <v>84</v>
      </c>
      <c r="E23" s="26"/>
      <c r="F23" s="8">
        <v>1.75</v>
      </c>
      <c r="G23" s="8">
        <v>1.8340277777777776</v>
      </c>
      <c r="H23" s="28">
        <v>6</v>
      </c>
      <c r="I23" s="28">
        <v>1</v>
      </c>
      <c r="J23" s="8">
        <v>4.5833333333333337E-2</v>
      </c>
      <c r="K23" s="9">
        <v>0</v>
      </c>
      <c r="L23" s="16">
        <f t="shared" si="0"/>
        <v>36</v>
      </c>
      <c r="M23" s="17">
        <v>4.1666666666666664E-2</v>
      </c>
      <c r="N23" s="17">
        <f t="shared" si="1"/>
        <v>1.5</v>
      </c>
      <c r="O23" s="19">
        <f t="shared" si="2"/>
        <v>0</v>
      </c>
      <c r="P23" s="20">
        <v>0.16666666666666666</v>
      </c>
      <c r="Q23" s="20">
        <f t="shared" si="3"/>
        <v>0</v>
      </c>
      <c r="R23" s="9">
        <f t="shared" si="4"/>
        <v>41</v>
      </c>
      <c r="S23" s="8">
        <v>6.9444444444444447E-4</v>
      </c>
      <c r="T23" s="8">
        <f t="shared" si="5"/>
        <v>2.8472222222222222E-2</v>
      </c>
      <c r="U23" s="22">
        <f t="shared" si="6"/>
        <v>8.402777777777759E-2</v>
      </c>
      <c r="V23" s="22">
        <v>6.9444444444444447E-4</v>
      </c>
      <c r="W23" s="22">
        <f t="shared" si="7"/>
        <v>8.402777777777759E-2</v>
      </c>
      <c r="X23" s="8">
        <f t="shared" si="8"/>
        <v>1.6124999999999998</v>
      </c>
      <c r="Y23" s="23">
        <f t="shared" si="9"/>
        <v>3.3624999999999998</v>
      </c>
      <c r="Z23" s="24">
        <v>11</v>
      </c>
      <c r="AA23" s="25">
        <f t="shared" si="21"/>
        <v>1.3933812949640285</v>
      </c>
      <c r="AB23" s="10"/>
      <c r="AC23" s="10"/>
    </row>
    <row r="24" spans="1:29" ht="33.75" customHeight="1">
      <c r="A24" s="6">
        <v>12</v>
      </c>
      <c r="B24" s="12" t="s">
        <v>41</v>
      </c>
      <c r="C24" s="12" t="s">
        <v>33</v>
      </c>
      <c r="D24" s="13" t="s">
        <v>45</v>
      </c>
      <c r="E24" s="7"/>
      <c r="F24" s="8">
        <v>1.75</v>
      </c>
      <c r="G24" s="8">
        <v>1.8340277777777776</v>
      </c>
      <c r="H24" s="9">
        <v>8</v>
      </c>
      <c r="I24" s="9">
        <v>1</v>
      </c>
      <c r="J24" s="8">
        <v>2.0833333333333332E-2</v>
      </c>
      <c r="K24" s="9">
        <v>0</v>
      </c>
      <c r="L24" s="16">
        <f t="shared" si="0"/>
        <v>34</v>
      </c>
      <c r="M24" s="17">
        <v>4.1666666666666664E-2</v>
      </c>
      <c r="N24" s="17">
        <f t="shared" si="1"/>
        <v>1.4166666666666665</v>
      </c>
      <c r="O24" s="19">
        <f t="shared" si="2"/>
        <v>0</v>
      </c>
      <c r="P24" s="20">
        <v>0.16666666666666666</v>
      </c>
      <c r="Q24" s="20">
        <f t="shared" si="3"/>
        <v>0</v>
      </c>
      <c r="R24" s="9">
        <f t="shared" si="4"/>
        <v>41</v>
      </c>
      <c r="S24" s="8">
        <v>6.9444444444444447E-4</v>
      </c>
      <c r="T24" s="8">
        <f t="shared" si="5"/>
        <v>2.8472222222222222E-2</v>
      </c>
      <c r="U24" s="22">
        <f t="shared" si="6"/>
        <v>8.402777777777759E-2</v>
      </c>
      <c r="V24" s="22">
        <v>6.9444444444444447E-4</v>
      </c>
      <c r="W24" s="22">
        <f t="shared" si="7"/>
        <v>8.402777777777759E-2</v>
      </c>
      <c r="X24" s="8">
        <f t="shared" si="8"/>
        <v>1.5291666666666663</v>
      </c>
      <c r="Y24" s="23">
        <f t="shared" si="9"/>
        <v>3.2791666666666663</v>
      </c>
      <c r="Z24" s="24">
        <v>12</v>
      </c>
      <c r="AA24" s="25">
        <f t="shared" si="21"/>
        <v>1.358848920863309</v>
      </c>
      <c r="AB24" s="10"/>
      <c r="AC24" s="10"/>
    </row>
    <row r="25" spans="1:29" ht="33.75" customHeight="1">
      <c r="A25" s="6">
        <v>13</v>
      </c>
      <c r="B25" s="12" t="s">
        <v>40</v>
      </c>
      <c r="C25" s="12" t="s">
        <v>32</v>
      </c>
      <c r="D25" s="13" t="s">
        <v>44</v>
      </c>
      <c r="E25" s="26"/>
      <c r="F25" s="8">
        <v>1.75</v>
      </c>
      <c r="G25" s="8">
        <v>1.8340277777777776</v>
      </c>
      <c r="H25" s="9">
        <v>7</v>
      </c>
      <c r="I25" s="9">
        <v>0</v>
      </c>
      <c r="J25" s="8">
        <v>0</v>
      </c>
      <c r="K25" s="9">
        <v>0</v>
      </c>
      <c r="L25" s="16">
        <f t="shared" si="0"/>
        <v>35</v>
      </c>
      <c r="M25" s="17">
        <v>4.1666666666666664E-2</v>
      </c>
      <c r="N25" s="17">
        <f t="shared" si="1"/>
        <v>1.4583333333333333</v>
      </c>
      <c r="O25" s="19">
        <f t="shared" si="2"/>
        <v>1</v>
      </c>
      <c r="P25" s="20">
        <v>0.16666666666666666</v>
      </c>
      <c r="Q25" s="20">
        <f t="shared" si="3"/>
        <v>0.16666666666666666</v>
      </c>
      <c r="R25" s="9">
        <f t="shared" si="4"/>
        <v>41</v>
      </c>
      <c r="S25" s="8">
        <v>6.9444444444444447E-4</v>
      </c>
      <c r="T25" s="8">
        <f t="shared" si="5"/>
        <v>2.8472222222222222E-2</v>
      </c>
      <c r="U25" s="22">
        <f t="shared" si="6"/>
        <v>8.402777777777759E-2</v>
      </c>
      <c r="V25" s="22">
        <v>6.9444444444444447E-4</v>
      </c>
      <c r="W25" s="22">
        <f t="shared" si="7"/>
        <v>8.402777777777759E-2</v>
      </c>
      <c r="X25" s="8">
        <f t="shared" si="8"/>
        <v>1.7374999999999998</v>
      </c>
      <c r="Y25" s="23">
        <f t="shared" si="9"/>
        <v>3.4874999999999998</v>
      </c>
      <c r="Z25" s="24">
        <v>13</v>
      </c>
      <c r="AA25" s="25">
        <f t="shared" si="21"/>
        <v>1.4451798561151077</v>
      </c>
      <c r="AB25" s="10"/>
      <c r="AC25" s="10"/>
    </row>
    <row r="26" spans="1:29" ht="33.75" customHeight="1">
      <c r="A26" s="6">
        <v>14</v>
      </c>
      <c r="B26" s="12" t="s">
        <v>40</v>
      </c>
      <c r="C26" s="12" t="s">
        <v>49</v>
      </c>
      <c r="D26" s="13" t="s">
        <v>56</v>
      </c>
      <c r="E26" s="7"/>
      <c r="F26" s="8">
        <v>1.75</v>
      </c>
      <c r="G26" s="8">
        <v>1.8340277777777776</v>
      </c>
      <c r="H26" s="9">
        <v>8</v>
      </c>
      <c r="I26" s="9">
        <v>1</v>
      </c>
      <c r="J26" s="8">
        <v>3.0555555555555555E-2</v>
      </c>
      <c r="K26" s="9">
        <v>0</v>
      </c>
      <c r="L26" s="16">
        <f t="shared" si="0"/>
        <v>34</v>
      </c>
      <c r="M26" s="17">
        <v>4.1666666666666664E-2</v>
      </c>
      <c r="N26" s="17">
        <f t="shared" si="1"/>
        <v>1.4166666666666665</v>
      </c>
      <c r="O26" s="19">
        <f t="shared" si="2"/>
        <v>0</v>
      </c>
      <c r="P26" s="20">
        <v>0.16666666666666666</v>
      </c>
      <c r="Q26" s="20">
        <f t="shared" si="3"/>
        <v>0</v>
      </c>
      <c r="R26" s="9">
        <f t="shared" si="4"/>
        <v>41</v>
      </c>
      <c r="S26" s="8">
        <v>6.9444444444444447E-4</v>
      </c>
      <c r="T26" s="8">
        <f t="shared" si="5"/>
        <v>2.8472222222222222E-2</v>
      </c>
      <c r="U26" s="22">
        <f t="shared" si="6"/>
        <v>8.402777777777759E-2</v>
      </c>
      <c r="V26" s="22">
        <v>6.9444444444444447E-4</v>
      </c>
      <c r="W26" s="22">
        <f t="shared" si="7"/>
        <v>8.402777777777759E-2</v>
      </c>
      <c r="X26" s="8">
        <f t="shared" si="8"/>
        <v>1.5291666666666663</v>
      </c>
      <c r="Y26" s="23">
        <f t="shared" si="9"/>
        <v>3.2791666666666663</v>
      </c>
      <c r="Z26" s="24">
        <v>14</v>
      </c>
      <c r="AA26" s="25">
        <f t="shared" si="21"/>
        <v>1.358848920863309</v>
      </c>
      <c r="AB26" s="10"/>
      <c r="AC26" s="10"/>
    </row>
    <row r="27" spans="1:29" ht="33.75" customHeight="1">
      <c r="A27" s="6">
        <v>15</v>
      </c>
      <c r="B27" s="12" t="s">
        <v>40</v>
      </c>
      <c r="C27" s="12" t="s">
        <v>55</v>
      </c>
      <c r="D27" s="13" t="s">
        <v>59</v>
      </c>
      <c r="F27" s="8">
        <v>1.75</v>
      </c>
      <c r="G27" s="8">
        <v>1.75</v>
      </c>
      <c r="H27" s="9">
        <v>1</v>
      </c>
      <c r="I27" s="9">
        <v>0</v>
      </c>
      <c r="J27" s="8">
        <v>0</v>
      </c>
      <c r="K27" s="9">
        <v>0</v>
      </c>
      <c r="L27" s="16">
        <f t="shared" si="0"/>
        <v>41</v>
      </c>
      <c r="M27" s="17">
        <v>4.1666666666666664E-2</v>
      </c>
      <c r="N27" s="17">
        <f t="shared" si="1"/>
        <v>1.7083333333333333</v>
      </c>
      <c r="O27" s="19">
        <f t="shared" si="2"/>
        <v>1</v>
      </c>
      <c r="P27" s="20">
        <v>0.16666666666666666</v>
      </c>
      <c r="Q27" s="20">
        <f t="shared" si="3"/>
        <v>0.16666666666666666</v>
      </c>
      <c r="R27" s="9">
        <f t="shared" si="4"/>
        <v>41</v>
      </c>
      <c r="S27" s="8">
        <v>6.9444444444444447E-4</v>
      </c>
      <c r="T27" s="8">
        <f t="shared" si="5"/>
        <v>2.8472222222222222E-2</v>
      </c>
      <c r="U27" s="22">
        <f t="shared" si="6"/>
        <v>0</v>
      </c>
      <c r="V27" s="22">
        <v>6.9444444444444447E-4</v>
      </c>
      <c r="W27" s="22">
        <f>U27*V27</f>
        <v>0</v>
      </c>
      <c r="X27" s="8">
        <f t="shared" si="8"/>
        <v>1.9034722222222222</v>
      </c>
      <c r="Y27" s="23">
        <f t="shared" si="9"/>
        <v>3.6534722222222222</v>
      </c>
      <c r="Z27" s="24">
        <v>15</v>
      </c>
      <c r="AA27" s="25">
        <f t="shared" si="21"/>
        <v>1.513956834532374</v>
      </c>
      <c r="AB27" s="27"/>
      <c r="AC27" s="1" t="s">
        <v>98</v>
      </c>
    </row>
    <row r="28" spans="1:29" ht="33.75" customHeight="1">
      <c r="A28" s="6">
        <v>16</v>
      </c>
      <c r="B28" s="12" t="s">
        <v>42</v>
      </c>
      <c r="C28" s="12" t="s">
        <v>54</v>
      </c>
      <c r="D28" s="13" t="s">
        <v>83</v>
      </c>
      <c r="F28" s="8">
        <v>1.75</v>
      </c>
      <c r="G28" s="8">
        <v>1.8416666666666668</v>
      </c>
      <c r="H28" s="9">
        <v>1</v>
      </c>
      <c r="I28" s="9">
        <v>0</v>
      </c>
      <c r="J28" s="8">
        <v>0</v>
      </c>
      <c r="K28" s="9">
        <v>0</v>
      </c>
      <c r="L28" s="16">
        <f t="shared" si="0"/>
        <v>41</v>
      </c>
      <c r="M28" s="17">
        <v>4.1666666666666664E-2</v>
      </c>
      <c r="N28" s="17">
        <f t="shared" si="1"/>
        <v>1.7083333333333333</v>
      </c>
      <c r="O28" s="19">
        <f t="shared" si="2"/>
        <v>1</v>
      </c>
      <c r="P28" s="20">
        <v>0.16666666666666666</v>
      </c>
      <c r="Q28" s="20">
        <f t="shared" si="3"/>
        <v>0.16666666666666666</v>
      </c>
      <c r="R28" s="9">
        <f t="shared" si="4"/>
        <v>41</v>
      </c>
      <c r="S28" s="8">
        <v>6.9444444444444447E-4</v>
      </c>
      <c r="T28" s="8">
        <f t="shared" si="5"/>
        <v>2.8472222222222222E-2</v>
      </c>
      <c r="U28" s="22">
        <f t="shared" si="6"/>
        <v>9.1666666666666785E-2</v>
      </c>
      <c r="V28" s="22">
        <v>6.9444444444444447E-4</v>
      </c>
      <c r="W28" s="22">
        <f>U28</f>
        <v>9.1666666666666785E-2</v>
      </c>
      <c r="X28" s="8">
        <f t="shared" si="8"/>
        <v>1.995138888888889</v>
      </c>
      <c r="Y28" s="23">
        <f t="shared" si="9"/>
        <v>3.745138888888889</v>
      </c>
      <c r="Z28" s="24">
        <v>16</v>
      </c>
      <c r="AA28" s="25">
        <f t="shared" si="21"/>
        <v>1.5519424460431654</v>
      </c>
      <c r="AB28" s="27"/>
      <c r="AC28" s="1" t="s">
        <v>98</v>
      </c>
    </row>
    <row r="31" spans="1:29">
      <c r="B31" s="1" t="s">
        <v>24</v>
      </c>
      <c r="I31" s="1" t="s">
        <v>96</v>
      </c>
    </row>
    <row r="33" spans="2:9">
      <c r="B33" s="1" t="s">
        <v>25</v>
      </c>
      <c r="I33" s="1" t="s">
        <v>95</v>
      </c>
    </row>
  </sheetData>
  <autoFilter ref="A12:AD12">
    <sortState ref="A15:AC28">
      <sortCondition ref="Y12"/>
    </sortState>
  </autoFilter>
  <mergeCells count="23">
    <mergeCell ref="AC10:AC12"/>
    <mergeCell ref="X11:X12"/>
    <mergeCell ref="A1:AB1"/>
    <mergeCell ref="A2:AB2"/>
    <mergeCell ref="A4:AB4"/>
    <mergeCell ref="A6:AB6"/>
    <mergeCell ref="A8:AB8"/>
    <mergeCell ref="A10:A12"/>
    <mergeCell ref="B10:B12"/>
    <mergeCell ref="D10:D12"/>
    <mergeCell ref="E10:E12"/>
    <mergeCell ref="G10:G12"/>
    <mergeCell ref="L10:X10"/>
    <mergeCell ref="Y10:Y12"/>
    <mergeCell ref="Z10:Z12"/>
    <mergeCell ref="AA10:AA12"/>
    <mergeCell ref="AB10:AB12"/>
    <mergeCell ref="C10:C12"/>
    <mergeCell ref="H10:H11"/>
    <mergeCell ref="I10:I11"/>
    <mergeCell ref="K10:K11"/>
    <mergeCell ref="J10:J11"/>
    <mergeCell ref="F10:F12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ГРУППА</vt:lpstr>
      <vt:lpstr>СВЯЗКА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user085</dc:creator>
  <cp:lastModifiedBy>user085</cp:lastModifiedBy>
  <cp:lastPrinted>2016-09-13T04:35:08Z</cp:lastPrinted>
  <dcterms:created xsi:type="dcterms:W3CDTF">2016-09-12T04:06:41Z</dcterms:created>
  <dcterms:modified xsi:type="dcterms:W3CDTF">2016-09-16T03:20:39Z</dcterms:modified>
</cp:coreProperties>
</file>